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tabRatio="906" firstSheet="14" activeTab="15"/>
  </bookViews>
  <sheets>
    <sheet name="ANEXO 1 2018" sheetId="1" r:id="rId1"/>
    <sheet name="ANEXO 2 -2018" sheetId="2" r:id="rId2"/>
    <sheet name="ANEXO 3-2018" sheetId="3" r:id="rId3"/>
    <sheet name="ANEXO 4-2019" sheetId="4" r:id="rId4"/>
    <sheet name="ANEXO 5-2019" sheetId="5" r:id="rId5"/>
    <sheet name="ANEXO 6 2020" sheetId="6" r:id="rId6"/>
    <sheet name="ANEXO  7 2020" sheetId="7" r:id="rId7"/>
    <sheet name="ANEXO 8 2020" sheetId="8" r:id="rId8"/>
    <sheet name="ANEXO 9 -2021" sheetId="9" r:id="rId9"/>
    <sheet name="ANEXO 10 -2021" sheetId="10" r:id="rId10"/>
    <sheet name="ANEXO 11_2021" sheetId="11" r:id="rId11"/>
    <sheet name="ANEXO 12_2022" sheetId="12" r:id="rId12"/>
    <sheet name="ANEX_13_INVESTIGACION 2022" sheetId="13" r:id="rId13"/>
    <sheet name="ANEX_14_MANTENIMIENTO 2022" sheetId="14" r:id="rId14"/>
    <sheet name="ANEXO15_BIENESTAR 2022" sheetId="15" r:id="rId15"/>
    <sheet name="ANEXO 16_RSU 2022" sheetId="16" r:id="rId16"/>
    <sheet name="ANEXO17_2023" sheetId="17" r:id="rId17"/>
    <sheet name="ANEXO 18_INVESTIGACION 2023" sheetId="18" r:id="rId18"/>
    <sheet name="ANEXO 19_MANTENIMIENTO2023" sheetId="19" r:id="rId19"/>
    <sheet name="ANEXO 20  BIENESTAR 2023" sheetId="20" r:id="rId20"/>
    <sheet name="ANEXO 21 RSU 2023" sheetId="21" r:id="rId21"/>
    <sheet name="ANEXO 22_2024" sheetId="22" r:id="rId22"/>
    <sheet name="ANEXO 23_INVESTIGACION 2024" sheetId="23" r:id="rId23"/>
    <sheet name="ANEXO 24_MANTENIMIENTO 2024" sheetId="24" r:id="rId24"/>
    <sheet name="ANEXO 25_BIENESTAR 2024" sheetId="25" r:id="rId25"/>
    <sheet name="ANEXO 26_RSU 2024" sheetId="26" r:id="rId26"/>
    <sheet name="OTROS ANEXOS" sheetId="27" state="hidden" r:id="rId27"/>
  </sheets>
  <externalReferences>
    <externalReference r:id="rId30"/>
  </externalReferences>
  <definedNames>
    <definedName name="_Hlk56481142" localSheetId="2">'ANEXO 3-2018'!$B$26</definedName>
  </definedNames>
  <calcPr fullCalcOnLoad="1"/>
</workbook>
</file>

<file path=xl/sharedStrings.xml><?xml version="1.0" encoding="utf-8"?>
<sst xmlns="http://schemas.openxmlformats.org/spreadsheetml/2006/main" count="5532" uniqueCount="1209">
  <si>
    <t>PROCESO PRESUPUESTARIO DEL AÑO 2018</t>
  </si>
  <si>
    <t>RESUMEN DEL MARCO PRESUPUESTAL Y LA EJECUCIÓN DEL GASTO</t>
  </si>
  <si>
    <t>DEL MES DE ENERO A DICIEMBRE</t>
  </si>
  <si>
    <t>RUBRO DE FINANCIAMIENTO</t>
  </si>
  <si>
    <t>(PIA)</t>
  </si>
  <si>
    <t>PIM
(a)</t>
  </si>
  <si>
    <t>DEVENGADO
(d)</t>
  </si>
  <si>
    <t>% Avance
( h = d / a )</t>
  </si>
  <si>
    <t/>
  </si>
  <si>
    <t>00 RECURSOS ORDINARIOS</t>
  </si>
  <si>
    <t>2.1. 1  1. 1  2</t>
  </si>
  <si>
    <t>PERSONAL ADMINISTRATIVO NOMBRADO (REGIMEN PUBLICO)</t>
  </si>
  <si>
    <t>2.1. 1  1. 1  3</t>
  </si>
  <si>
    <t xml:space="preserve">PERSONAL CON CONTRATO A PLAZO FIJO (REGIMEN LABORAL </t>
  </si>
  <si>
    <t>2.1. 1  1. 2  1</t>
  </si>
  <si>
    <t>ASIGNACION A FONDOS PARA PERSONAL</t>
  </si>
  <si>
    <t>2.1. 1  3. 1  1</t>
  </si>
  <si>
    <t>PERSONAL NOMBRADO</t>
  </si>
  <si>
    <t>2.1. 1  5. 1  1</t>
  </si>
  <si>
    <t>2.1. 1  5. 1  2</t>
  </si>
  <si>
    <t>PERSONAL CONTRATADO</t>
  </si>
  <si>
    <t>2.1. 1  9. 1  2</t>
  </si>
  <si>
    <t>AGUINALDOS</t>
  </si>
  <si>
    <t>2.1. 1  9. 1  3</t>
  </si>
  <si>
    <t>BONIFICACION POR ESCOLARIDAD</t>
  </si>
  <si>
    <t>2.1. 1  9. 2  1</t>
  </si>
  <si>
    <t>COMPENSACION POR TIEMPO DE SERVICIOS (CTS)</t>
  </si>
  <si>
    <t>2.1. 1  9. 3  1</t>
  </si>
  <si>
    <t>ASIGNACION POR CUMPLIR 25 O 30 AÑOS</t>
  </si>
  <si>
    <t>2.1. 1  9. 3  3</t>
  </si>
  <si>
    <t>COMPENSACION VACACIONAL (VACACIONES TRUNCAS)</t>
  </si>
  <si>
    <t>2.1. 3  1. 1  5</t>
  </si>
  <si>
    <t>CONTRIBUCIONES A ESSALUD</t>
  </si>
  <si>
    <t>2.2. 1  1. 1  1</t>
  </si>
  <si>
    <t>REGIMEN DE PENSIONES DL. 20530</t>
  </si>
  <si>
    <t>2.2. 1  1. 2  1</t>
  </si>
  <si>
    <t>ESCOLARIDAD, AGUINALDOS Y GRATIFICACIONES</t>
  </si>
  <si>
    <t>2.2. 2  3. 4  2</t>
  </si>
  <si>
    <t>GASTOS DE SEPELIO Y LUTO DEL PERSONAL ACTIVO</t>
  </si>
  <si>
    <t>2.2. 2  3. 4  3</t>
  </si>
  <si>
    <t>GASTOS DE SEPELIO Y LUTO DEL PERSONAL PENSIONISTA</t>
  </si>
  <si>
    <t>2.3. 1  1. 1  1</t>
  </si>
  <si>
    <t>ALIMENTOS Y BEBIDAS PARA CONSUMO HUMANO</t>
  </si>
  <si>
    <t>2.3. 1  2. 1  1</t>
  </si>
  <si>
    <t>VESTUARIO, ACCESORIOS Y PRENDAS DIVERSAS</t>
  </si>
  <si>
    <t>2.3. 1  3. 1  1</t>
  </si>
  <si>
    <t>COMBUSTIBLES Y CARBURANTES</t>
  </si>
  <si>
    <t>2.3. 1  3. 1  2</t>
  </si>
  <si>
    <t>GASES</t>
  </si>
  <si>
    <t>2.3. 1  5. 3  1</t>
  </si>
  <si>
    <t>ASEO, LIMPIEZA Y TOCADOR</t>
  </si>
  <si>
    <t>2.3. 1  5. 4  1</t>
  </si>
  <si>
    <t>ELECTRICIDAD, ILUMINACION Y ELECTRONICA</t>
  </si>
  <si>
    <t>2.3. 1  6. 1  2</t>
  </si>
  <si>
    <t>DE COMUNICACIONES Y TELECOMUNICACIONES</t>
  </si>
  <si>
    <t>2.3. 1  6. 1  4</t>
  </si>
  <si>
    <t>DE SEGURIDAD</t>
  </si>
  <si>
    <t>2.3. 1  6. 1 99</t>
  </si>
  <si>
    <t>OTROS ACCESORIOS Y REPUESTOS</t>
  </si>
  <si>
    <t>2.3. 1  8. 1  2</t>
  </si>
  <si>
    <t>MEDICAMENTOS</t>
  </si>
  <si>
    <t>2.3. 1  8. 2  1</t>
  </si>
  <si>
    <t xml:space="preserve">MATERIAL, INSUMOS, INSTRUMENTAL Y ACCESORIOS  MEDICOS, </t>
  </si>
  <si>
    <t>2.3. 1  9. 1  1</t>
  </si>
  <si>
    <t>LIBROS, TEXTOS Y OTROS MATERIALES IMPRESOS</t>
  </si>
  <si>
    <t>2.3. 1  9. 1  2</t>
  </si>
  <si>
    <t>MATERIAL DIDACTICO, ACCESORIOS Y UTILES DE ENSEÑANZA</t>
  </si>
  <si>
    <t>2.3. 1  9. 1 99</t>
  </si>
  <si>
    <t>OTROS MATERIALES DIVERSOS DE ENSEÑANZA</t>
  </si>
  <si>
    <t>2.3. 1 11. 1  5</t>
  </si>
  <si>
    <t>OTROS MATERIALES DE MANTENIMIENTO</t>
  </si>
  <si>
    <t>2.3. 1 11. 1  6</t>
  </si>
  <si>
    <t>MATERIALES DE  ACONDICIONAMIENTO</t>
  </si>
  <si>
    <t>2.3. 1 99. 1  1</t>
  </si>
  <si>
    <t>HERRAMIENTAS</t>
  </si>
  <si>
    <t>2.3. 1 99. 1  4</t>
  </si>
  <si>
    <t>SIMBOLOS, DISTINTIVOS Y CONDECORACIONES</t>
  </si>
  <si>
    <t>2.3. 1 99. 1 99</t>
  </si>
  <si>
    <t>OTROS BIENES</t>
  </si>
  <si>
    <t>2.3. 2  2. 4  4</t>
  </si>
  <si>
    <t>SERVICIO DE IMPRESIONES, ENCUADERNACION Y EMPASTADO</t>
  </si>
  <si>
    <t>2.3. 2  4. 1  5</t>
  </si>
  <si>
    <t>DE MAQUINARIAS Y EQUIPOS</t>
  </si>
  <si>
    <t>2.3. 2  4. 1 99</t>
  </si>
  <si>
    <t>DE OTROS BIENES Y ACTIVOS</t>
  </si>
  <si>
    <t>2.3. 2  7. 1  1</t>
  </si>
  <si>
    <t>CONSULTORIAS</t>
  </si>
  <si>
    <t>2.3. 2  7. 4  1</t>
  </si>
  <si>
    <t>ELABORACION DE PROGRAMAS INFORMATICOS</t>
  </si>
  <si>
    <t>2.3. 2  7. 4  3</t>
  </si>
  <si>
    <t>SOPORTE TECNICO</t>
  </si>
  <si>
    <t>2.3. 2  7. 4 99</t>
  </si>
  <si>
    <t>OTROS SERVICIOS DE INFORMATICA</t>
  </si>
  <si>
    <t>2.3. 2  7.11 99</t>
  </si>
  <si>
    <t>SERVICIOS DIVERSOS</t>
  </si>
  <si>
    <t>2.3. 2  8. 1  1</t>
  </si>
  <si>
    <t>CONTRATO ADMINISTRATIVO DE SERVICIOS</t>
  </si>
  <si>
    <t>2.3. 2  8. 1  2</t>
  </si>
  <si>
    <t>CONTRIBUCIONES A ESSALUD DE C.A.S.</t>
  </si>
  <si>
    <t>2.5. 3  1. 1  2</t>
  </si>
  <si>
    <t>A INVESTIGADORES CIENTIFICOS</t>
  </si>
  <si>
    <t>2.5. 5  1. 1  1</t>
  </si>
  <si>
    <t>PERSONAL ADMINISTRATIVO</t>
  </si>
  <si>
    <t>2.5. 5  1. 1  5</t>
  </si>
  <si>
    <t>DOCENTES UNIVERSITARIOS</t>
  </si>
  <si>
    <t>6</t>
  </si>
  <si>
    <t>2.6. 2  2. 2  2</t>
  </si>
  <si>
    <t>COSTO DE CONSTRUCCION POR CONTRATA</t>
  </si>
  <si>
    <t>2.6. 3  2. 2  1</t>
  </si>
  <si>
    <t>MAQUINAS Y EQUIPOS</t>
  </si>
  <si>
    <t>2.6. 3  2. 2  2</t>
  </si>
  <si>
    <t>MOBILIARIO</t>
  </si>
  <si>
    <t>2.6. 3  2. 3  3</t>
  </si>
  <si>
    <t>EQUIPOS DE TELECOMUNICACIONES</t>
  </si>
  <si>
    <t>2.6. 3  2. 9 99</t>
  </si>
  <si>
    <t>MAQUINARIAS, EQUIPOS Y MOBILIARIOS DE OTRAS INSTALACIONES</t>
  </si>
  <si>
    <t>2.6. 6  1. 3  2</t>
  </si>
  <si>
    <t>SOFTWARES</t>
  </si>
  <si>
    <t>2.6. 6  1.99 99</t>
  </si>
  <si>
    <t>OTROS</t>
  </si>
  <si>
    <t>2.6. 8  1. 2  1</t>
  </si>
  <si>
    <t>ESTUDIO DE PREINVERSION</t>
  </si>
  <si>
    <t>2.6. 8  1. 3  1</t>
  </si>
  <si>
    <t>ELABORACION DE EXPEDIENTES TECNICOS</t>
  </si>
  <si>
    <t>2.6. 8  1. 4  3</t>
  </si>
  <si>
    <t>GASTO POR LA CONTRATACION DE SERVICIOS</t>
  </si>
  <si>
    <t>TOTAL RUBRO DE FINANCIAMIENTO 00</t>
  </si>
  <si>
    <t>09 RECURSOS DIRECTAMENTE RECAUDADOS</t>
  </si>
  <si>
    <t>2.1. 1  1. 2 99</t>
  </si>
  <si>
    <t>OTRAS RETRIBUCIONES Y COMPLEMENTOS</t>
  </si>
  <si>
    <t>2.1. 1  5. 2 99</t>
  </si>
  <si>
    <t>2.3. 1  1. 1  2</t>
  </si>
  <si>
    <t>ALIMENTOS Y BEBIDAS PARA CONSUMO ANIMAL</t>
  </si>
  <si>
    <t>2.3. 1  3. 1  3</t>
  </si>
  <si>
    <t>LUBRICANTES, GRASAS Y AFINES</t>
  </si>
  <si>
    <t>2.3. 1  5. 1  1</t>
  </si>
  <si>
    <t>REPUESTOS Y ACCESORIOS</t>
  </si>
  <si>
    <t>2.3. 1  5. 1  2</t>
  </si>
  <si>
    <t>PAPELERIA EN GENERAL, UTILES Y MATERIALES DE OFICINA</t>
  </si>
  <si>
    <t>2.3. 1  5. 3  2</t>
  </si>
  <si>
    <t>DE COCINA, COMEDOR Y CAFETERIA</t>
  </si>
  <si>
    <t>2.3. 1  6. 1  1</t>
  </si>
  <si>
    <t>DE VEHICULOS</t>
  </si>
  <si>
    <t>2.3. 1  6. 1  3</t>
  </si>
  <si>
    <t>DE CONSTRUCCION Y MAQUINAS</t>
  </si>
  <si>
    <t>2.3. 1 10. 1  4</t>
  </si>
  <si>
    <t>FERTILIZANTES, INSECTICIDAS, FUNGICIDAS Y SIMILARES</t>
  </si>
  <si>
    <t>2.3. 1 11. 1  2</t>
  </si>
  <si>
    <t>PARA VEHICULOS</t>
  </si>
  <si>
    <t>2.3. 1 11. 1  4</t>
  </si>
  <si>
    <t>PARA MAQUINARIAS Y EQUIPOS</t>
  </si>
  <si>
    <t>2.3. 1 99. 1  3</t>
  </si>
  <si>
    <t xml:space="preserve">LIBROS, DIARIOS, REVISTAS Y OTROS BIENES IMPRESOS NO </t>
  </si>
  <si>
    <t>2.3. 2  1. 2  1</t>
  </si>
  <si>
    <t>PASAJES Y GASTOS DE TRANSPORTE</t>
  </si>
  <si>
    <t>2.3. 2  1. 2  2</t>
  </si>
  <si>
    <t>VIATICOS Y ASIGNACIONES POR COMISION DE SERVICIO</t>
  </si>
  <si>
    <t>2.3. 2  1. 2 99</t>
  </si>
  <si>
    <t>OTROS GASTOS</t>
  </si>
  <si>
    <t>2.3. 2  2. 1  1</t>
  </si>
  <si>
    <t>SERVICIO DE SUMINISTRO DE ENERGIA ELECTRICA</t>
  </si>
  <si>
    <t>2.3. 2  2. 1  2</t>
  </si>
  <si>
    <t>SERVICIO DE AGUA Y DESAGUE</t>
  </si>
  <si>
    <t>2.3. 2  2. 2  1</t>
  </si>
  <si>
    <t>SERVICIO DE TELEFONIA MOVIL</t>
  </si>
  <si>
    <t>2.3. 2  2. 2  2</t>
  </si>
  <si>
    <t>SERVICIO DE TELEFONIA FIJA</t>
  </si>
  <si>
    <t>2.3. 2  2. 2  3</t>
  </si>
  <si>
    <t>SERVICIO DE INTERNET</t>
  </si>
  <si>
    <t>2.3. 2  2. 4  1</t>
  </si>
  <si>
    <t>SERVICIO DE PUBLICIDAD</t>
  </si>
  <si>
    <t>2.3. 2  2. 4  2</t>
  </si>
  <si>
    <t>OTROS SERVICIOS DE PUBLICIDAD Y DIFUSION</t>
  </si>
  <si>
    <t>2.3. 2  4. 1  1</t>
  </si>
  <si>
    <t>DE EDIFICACIONES, OFICINAS Y ESTRUCTURAS</t>
  </si>
  <si>
    <t>2.3. 2  4. 1  3</t>
  </si>
  <si>
    <t>2.3. 2  5. 1  1</t>
  </si>
  <si>
    <t>DE EDIFICIOS Y ESTRUCTURAS</t>
  </si>
  <si>
    <t>2.3. 2  5. 1 99</t>
  </si>
  <si>
    <t>2.3. 2  6. 1  2</t>
  </si>
  <si>
    <t>GASTOS NOTARIALES</t>
  </si>
  <si>
    <t>2.3. 2  6. 2  1</t>
  </si>
  <si>
    <t>CARGOS BANCARIOS</t>
  </si>
  <si>
    <t>2.3. 2  6. 3  1</t>
  </si>
  <si>
    <t>SEGURO DE VIDA</t>
  </si>
  <si>
    <t>2.3. 2  6. 3  2</t>
  </si>
  <si>
    <t>SEGURO DE VEHICULOS</t>
  </si>
  <si>
    <t>2.3. 2  6. 3  3</t>
  </si>
  <si>
    <t>SEGURO OBLIGATORIO ACCIDENTES DE TRANSITO (SOAT)</t>
  </si>
  <si>
    <t>2.3. 2  6. 3 99</t>
  </si>
  <si>
    <t>OTROS SEGUROS DE  BIENES MUEBLES E INMUEBLES</t>
  </si>
  <si>
    <t>2.3. 2  7. 1  3</t>
  </si>
  <si>
    <t>AUDITORIAS</t>
  </si>
  <si>
    <t>2.3. 2  7. 1 99</t>
  </si>
  <si>
    <t>OTROS SERVICIOS SIMILARES</t>
  </si>
  <si>
    <t>2.3. 2  7. 2  2</t>
  </si>
  <si>
    <t>ASESORIAS</t>
  </si>
  <si>
    <t>2.3. 2  7. 3  1</t>
  </si>
  <si>
    <t>REALIZADO POR PERSONAS JURIDICAS</t>
  </si>
  <si>
    <t>2.3. 2  7. 3  2</t>
  </si>
  <si>
    <t>REALIZADO POR PERSONAS NATURALES</t>
  </si>
  <si>
    <t>2.3. 2  7. 5  2</t>
  </si>
  <si>
    <t>PROPINAS PARA PRACTICANTES</t>
  </si>
  <si>
    <t>2.5. 4  1. 1  1</t>
  </si>
  <si>
    <t>IMPUESTOS</t>
  </si>
  <si>
    <t>2.5. 4  1. 2  1</t>
  </si>
  <si>
    <t>DERECHOS ADMINISTRATIVOS</t>
  </si>
  <si>
    <t>2.5. 4  1. 3  1</t>
  </si>
  <si>
    <t>MULTAS</t>
  </si>
  <si>
    <t>2.5. 4  3. 2  1</t>
  </si>
  <si>
    <t>2.5. 4  3. 3  1</t>
  </si>
  <si>
    <t>2.5. 5  1. 3  2</t>
  </si>
  <si>
    <t>A PERSONAS NATURALES</t>
  </si>
  <si>
    <t>2.6. 3  2. 1  1</t>
  </si>
  <si>
    <t>2.6. 3  2. 1  2</t>
  </si>
  <si>
    <t>2.6. 3  2. 4  2</t>
  </si>
  <si>
    <t>EQUIPOS</t>
  </si>
  <si>
    <t>TOTAL RUBRO DE FINANCIAMIENTO 09</t>
  </si>
  <si>
    <t>13 DONACIONES Y TRANSFERENCIAS</t>
  </si>
  <si>
    <t>TOTAL RUBRO DE FINANCIAMIENTO 13</t>
  </si>
  <si>
    <t>18 CANON Y SOBRECANON, REGALIAS, RENTA DE ADUANAS Y PARTICIPACIONES</t>
  </si>
  <si>
    <t>2.6. 3  2. 3  1</t>
  </si>
  <si>
    <t>EQUIPOS COMPUTACIONALES Y PERIFERICOS</t>
  </si>
  <si>
    <t>TOTAL RUBRO DE FINANCIAMIENTO 18</t>
  </si>
  <si>
    <t>TOTAL PLIEGO:</t>
  </si>
  <si>
    <t>ANEXO 1</t>
  </si>
  <si>
    <t>ANALISIS PRESUPUESTAL POR LA GENERICA 23 BIENES Y SERVICIOS</t>
  </si>
  <si>
    <t>NUMERO DE CERTIFICACON</t>
  </si>
  <si>
    <t>GENERICA</t>
  </si>
  <si>
    <t>MONTO CERTIFICADO</t>
  </si>
  <si>
    <t xml:space="preserve">JUSITIFCACION </t>
  </si>
  <si>
    <t>MONTO DEVENGADO</t>
  </si>
  <si>
    <t>GESTION DEL PROGRAMA</t>
  </si>
  <si>
    <t>CERTIFICADO</t>
  </si>
  <si>
    <t>DEVENGADO</t>
  </si>
  <si>
    <t>2</t>
  </si>
  <si>
    <t>OFICIO-2481-2018-D-OGA-UNICA-ADJUDICACION SIMPLIFICADA 03 -2018-UNICA-I SERVICIO DE CONSULTORIA PARA LA ELABORACION DEL PLAN DE SEGURIDAD PLANOS DE SEÑALIZACION Y LA IDENTFICAION DE RUTAS DE EVACIACION DE LOS LOCALES DE LA UNICA</t>
  </si>
  <si>
    <t>OFICIO-3164-2018-D-OGA-UNICA-CONCURSO PUBLICO N°001-2018-UNICA-1- SERVICIO DE DESAROLLO DE SOFTWARE PARA LA IMPLEMENTACION DEL SISTEMA DE INFORMACION INTEGRADO DE GESTION EDUCATIVA DE LA UNICA - CONVENIO MINEDU -UNICA</t>
  </si>
  <si>
    <t>SERVICIOS EDUCACIONAL COMPLEMENTARIA</t>
  </si>
  <si>
    <t>OFICIO-2480-2018-D-OGA-UNICA-ADJUDICACION SIMPLIFICADA 004-2018-UNICA-I - SUSCRIPCION A BIBLIOTECA VIRTUAL ACERVO BIBLIOGRAFICO VIRTUAL DE LA UNICA</t>
  </si>
  <si>
    <t xml:space="preserve">MANTENIMIENTO Y OPERACIÓN DE LA INFRAESTRUCTURA </t>
  </si>
  <si>
    <t>OFICIO-2788-2018-D-OGA-UNICA- ADJUDICACION SIMPLIFICADA N°08-2018-UNICA-I - MANTENIMIENTO ELECTRICO A LAS DIFERENTES FACULTADES DE LA CIUDAD UNIVERSITARIA DE LA UNICA</t>
  </si>
  <si>
    <t>OFICIO-2793-2018-D-OGA-UNICA- ADJUDICACON SIMPLIFICADA N° 13-2018-UNICA-I - MANTENIMIENTO DE LOS SERVICIOS HIGIENICOS EN LA UNICA - CONVENIO MINEDU - UNICA</t>
  </si>
  <si>
    <t>OFICIO-2790-2018-D-OGA-UNICA- ADJUDICACION SIMPLIFICADA N°10-2018-UNICA-I - MEJORAMIENTO Y ACONDICONAMIENTO DE LOS LABORATORIOS DE LAS FACULTADES DE MEDICINA HUMANA Y QUIMICA Y PETROQUIMICA DE LA UNICA - CONVENIO MINEDU -UNICA</t>
  </si>
  <si>
    <t>OFICIO-2789-2018-D-OGA-UNICA- ADJUDICACION SIMPLIFICADA N°09-2018-UNICA-I- MANTENIMIENTO DE LAS INSTALACIONES ELECTRICAS DE AULAS, PASADIZOS Y LABORATORIOS DE LAS FACULTADES DE LA UNICA - MINEDU - UNICA</t>
  </si>
  <si>
    <t>OFICIO-2792-2018-D-OGA-UNICA- ADJUDICACION SIMPLIFICADA 12- 2018-UNICA-I-MEJORAMIENTOS DE AREAS RECREATIVAS, VEREDAS PEATONALES DE LAS DIVERSAS FACULTADES DE LA UNICA - CONVENIO MINDEU UNICA</t>
  </si>
  <si>
    <t>OFICIO-2791-2018-D-OGA-UNICA- ADJUDICACION SIMPLIFICADA N°011-2018-UNICA-I- MEJORAMIENTO DE LAS CONDICIONES FISICAS PARA EL ADECUADO SERVICIO DEL AUDITORIO RAUL PORRAS BARNECHEA Y DEL CENTRO CULTURAL DE LA UNICA  - CONVENIO MINEDU -UNICA-</t>
  </si>
  <si>
    <t>OFICIO-2794-2018-D-OGA-UNICA-ADJUDICACION SIMPLIFICADA N°014-2018-I - MANTENIMIENTO DE CISTERNA, TANQUE Y CAMARA DE REBOMBEO DE LA UNICA - CONVENIO UNICA</t>
  </si>
  <si>
    <t>OFICIO-2479-2018-D-OGA-UNICA- LICITACION PUBLICA -002-2018-D-UNICA-I IMPLEMENTACION Y EQUIPAMIENTO DE SISTEMA DE SEGURIDAD Y VIGILANCIA DE LOS LOCALES DE LA UNICA - CONVENIO UNICA</t>
  </si>
  <si>
    <t>OFICIO-2845-20189-D-OGA-UNICA- CONCURSO PUBLICO 03-2018-UNICA-I- MEJORAMIENTO Y ACONDICIONAMIENTO DE LABORATORIOS DE LA FACULTAD DE FARMACIA Y BIOQUIMICA DE LA UNICA - CONVENIO MINEDU UNICA</t>
  </si>
  <si>
    <t>OFICIO-2846-2018-D-OGA-UNICA- CONCURSO PUBLICO 02- 2018-UNICA-I MEJORAMIENTO DE LAS CONDICIONES FISICAS PARA EL ADECURADO SERVICIO DEL TEATRO ABRAHAM VALDELOMAR DE LA UNICA - CONVENIO MINEDU UNICA</t>
  </si>
  <si>
    <t>OFICIO-3284-2018-D-OGA-UNICA-SERVICIO DE MANTENIMIENTO DE LOS COMEDORES DE LA UNICA- INSTALACIONES ELECTRICAS, SANITARIAS- L &amp; G INGENIERIA INTEGRAL ERIL -  CONVENIO MINEDU</t>
  </si>
  <si>
    <t>OFICIO-3445-2018-D-OGA-UNICA-SERVICIO DE MATENIMIENTO DE LOS TOPICOS DE LAS FACULTADES DE MINAS Y METALURGIA, VETERINARIA Y ZOOTECNICA Y AGRONOMIA - L &amp; G INGENIERIA INTEGRAL - R-R-1787-R-UNICA-2018 CONVENIO MINEDU UNICA</t>
  </si>
  <si>
    <t>OFICIO-3377-2018-D-OGA-UNICA-COMPRA DE MATERIAL DE SEGURIDAD- L &amp; G INTEGRAL EIRL - FAC DE ING MECANICA ELECTRICA - CONVENIO MINEDU -(SERVICIO  MANTENIMIENTO DE EQUIPOS)</t>
  </si>
  <si>
    <t>OFICIO-3740-2018-D-OGA-UNICA-COMPRA DE MATERIALES DE INSUMOS, INSTRUMENTALES  REACTIVOS- ALEDALO S.A.C -FAC DE CIENCIAS BIOLOGICAS - CONVENIO MINEDU</t>
  </si>
  <si>
    <t>OFICIO-3706-2018-D-OGA-UNICA- ADJUDICACION SIMPLIFICADA N°022-2018-UNICA-1- MANTENIMIENTO CORRECTIVO DE LAS MAQUINAS Y HERRAMIENTAS DEL TALLER MECANICO DE LAS FACULTAD DE INGENIERIA MECANICA ELECTRICA Y ELECTRONICA, CONVENIO MINEDU</t>
  </si>
  <si>
    <t>OFICIO-3420-2018-D-OGA-UNICA-SERVICIO DE MEJORAMIENTO DE LAS CONDICIONES FISICAS PARA EL ADECUADO SERVICIO DEL TEATRO ABRAHAM VALDELOMAR DE LA UNIVERSIDAD NACIONAL SAN LUIS GONZAGA DE ICA - SARMIENTO JUNES MIGUEL ANGEL - TEATRIN - CONVENIO MINEDU</t>
  </si>
  <si>
    <t>OFICIO-3399-2018-D-OGA-UNICA-COMPRA DE TUBOS, PINZAS, TERMOMETROS, MATRAZ - SILVANO AGAPITO SERGIO HENRY - FAC DE CIENCIAS - CONVENIO MINEDU</t>
  </si>
  <si>
    <t>OFICIO-3541-2018-D-OGA-UNICA-COMPRA DE DISCO EXTERNO - ROSAS CUADROS YOJANA EVELYN - FAC DE CIENCIAS DE LA COMUNICACION - LABORATORIO ARQUEOLOGIA - CONVENIO MINEDU</t>
  </si>
  <si>
    <t>OFICIO-3699-2018-D-OGA-UNICA-COMPRAS PARA LA IMPLEMENTACION DE LABORATORIOS - DHASY SOCIEDAD ANONIMA CERRADA - FC DE ING DE MINAS Y METALURGIA - CONVENIO MINEDU</t>
  </si>
  <si>
    <t>OFICIO-3755-2018D-OGA-UNICA-COMPRA DE WINCHA, BRUJULA, BASTON METALICO - TOPOEQUIPOS T &amp; T SRL - FAC DE INGENIERIA CIVIL - CONVENIO MINEDU</t>
  </si>
  <si>
    <t>OFICIO-3955-2018-D-OGA-UNICA-COMPRA DE MICROSCOPIO - ROSAS CUADROS YOJANA EVELYN - FAC DE CIENCIAS DE A COMUNICACION - LABORATORIO DE ARQUEOLOGIA - CONVENIO MINEDU</t>
  </si>
  <si>
    <t>OFICIO-3913-2018-D-OGA-UNICA-COMPRA DE BRUJULA- ECLIMETRO - DHAYI SOCIEDAD ANONIMA CERRADA - FAC DE AGRONOMIA - CONVENIO MINEDU</t>
  </si>
  <si>
    <t>OFICIO-4228-2018-D-OGA-UNICA- SERVICIO DE INSTALACION DE CONEXION DE ESTUDIO DE RADIO Y TV - TELVICOM S.A - FAC DE CIENCIAS DE LA COMUNCIACION - TURISMO Y ARQUEOLOGIA - CONVENIO MINEDU</t>
  </si>
  <si>
    <t>OFICIO-4122-2018-D-OGA-UNICA-MEJ. DE AREAS RECREATIVAS, VEREDAS PEATONALES DE LAS DIVERSAS FACULTADES, MANTENIMIENTO DE LOS SERVICIOS HIGIENICOS Y MANTENIMIENTO DE CISTERNA, TANQUE Y CAMARA DE REBOMBEO DE LA UNICA - COELLO JUAREZ JOSEPH KEVIN</t>
  </si>
  <si>
    <t>OFICIO-4123-2018-D-OGA-UNICA- MEJOR. DE LAS CONDICIONES FISICAS PARA EL ADECUADO SERVICIO DEL AUDITORIO RAUL PORRAS BARNECHEA Y DEL CENTRO CULTURAL-UNICA- Y MEJ. DEL ACONDICIONAMIENTO DE LAB. DE MEDICINA HUMANA - QUIMICA - ÑAÑA ESPINOZA ROY ROMAR</t>
  </si>
  <si>
    <t>OFICIO-4125-2018-D-OGA-UNICA-MEJORAMIENTO Y ACONDICIONAMIENTO DELOS LABORATORIOS DE LA FAC DE FARMACIA Y BIOQUIMICA DE LA UNICA - COELLO JUAREZ JOSEPH KEVIN -</t>
  </si>
  <si>
    <t>OFICIO-4124-2018-D-OGA-UNICA-MEJORAMIENTO ELECTRICO DE LAS DIFERENTES FACULTADES DE LA CIUDAD UNIVERSITARIA Y MANTENIMIENTO DE LAS INSTALACIONES ELECTRICAS DE AULAS, PASADIZOS Y LABORATORIO DE LAS FACULTADES- RODRIGUEZ DONAYRE JUAN HERMES</t>
  </si>
  <si>
    <t>OFICIO-4134-2018-D-OGA-UNICA-COMPRA DE VENTILADORES - L &amp; G INGENIERIA INTEGRAL EIRL - FACULTAD DE PSICIOLOGIA-  MINEDU</t>
  </si>
  <si>
    <t>OFICIO-4152-2018-D-OGA-UNICA-COMPRA DE EXTINTORES - WILSON JACOBO JULIO MICHAEL -BIENESTAR SOCIAL -COMEDOR - MINEDU</t>
  </si>
  <si>
    <t>OFICIO-2943-2018-D-OGA-UNICA-COMPRA DE MATERIALES DE MANTENIMIENTO, ELECTRICO -CIPROC SRL - FAC DE IINGENIERA CIVIL - MINEDU</t>
  </si>
  <si>
    <t>OFICIO-3016-2018-D-OGA-UNICA- SERVICIOS DE IMPRESIONES Y EMPASTE - FLORES GONZALES MARK ANTONY - FAC DE INGENIERIA CIVIL - MINEDU</t>
  </si>
  <si>
    <t>OFICIO-3069-2018-D-OGA-UNICA-COMPRA DE PIZARRA ACRILICA -LOERA PAREDES JESSICA MARILU - FAC DE INGENIERIA CIVIL - MINEDU</t>
  </si>
  <si>
    <t>OFICIO-4138-2018-D-OGA-UNICA-SERVICIO DE INSTALACION DE EQUIPO DE AIRE ACONDICIONADO - L &amp; G INGENIERIA INTENGRAL EIRL - FAC DE CIENCIAS DE LA EDUCACION - MINEDU</t>
  </si>
  <si>
    <t>OFICIO-4150-2018-D-OGA-UNICA-COMPRA DE MATERIAL DE COMUNICACION - MANTENIMIENTO - L &amp; G INGENIERIA INTEGRAL EIRL - FAC DE INGENIERIA CIVIL - MINEDU</t>
  </si>
  <si>
    <t>OFICIO-4265-2018-D-OGA-UNICA-COMPRA DE MATERIAL ELECTRICO - L &amp; G INGENIERIA INTEGRAL EIRL - FAC DE ING CIVIL - MINEDU</t>
  </si>
  <si>
    <t>OFICIO-3962-2018-D-OGA-UNICA-COMPRA DE LUCES DE EMERGENCIA - LOERA PAREDES JESSICA MARILU - CLINICA ODONTOLOGICA - MINEDU</t>
  </si>
  <si>
    <t>OFICIO-4151-2018-D-OGA-UNICA-COMPRA DE MATERIALES DE ACONDICONAMIENTO - Y OTROS BIENES - FAC DE INGENIERIA QUIMICA Y PETROQUIMICA - MINEDU</t>
  </si>
  <si>
    <t>OFICIO-3625-2018-D-OGA-UNICA-SERVICIO DE CONFECCION DE PORTA HOJAS -RAVELLO GIRALDO LUISA - FAC DE INGENIERIA CIVIL</t>
  </si>
  <si>
    <t>OFICIO-3273-2018-D-OGA-UNICA-SERVICIO TECNICO   DEL REPOSITORIO DIGITAL - CONSORCIO HEMISFERIO S.A - OFICINA DE SERVICIOS ACADEMICOS - MINEDU</t>
  </si>
  <si>
    <t>OFICIO-3959-2018-D-OGA-UNICA-COMPRA DE LUCES DE EMERGENCIA - LOERA PAREDES JESSICA MARILU - FAC DE ADMINISTRACION - MINEDU</t>
  </si>
  <si>
    <t>OFICIO-4284-2018-D-OGA-UNICA-SERVICIO DE INSTALACION DE PUNTO DE LUZ DE EMERGENCIA - ADVINCULA ACASIETE JULIO CESAR - FAC DE ING PESQUERUA - MINEDU</t>
  </si>
  <si>
    <t>OFICIO-4100-2018-D-OGA-UNICA-SERVICIO DE CONFECCION DE PROTECTORES DE VENTANA - AQUIJE SAAVEDRA RAFAEL FELIX - FAC DE ING DE MINAS</t>
  </si>
  <si>
    <t>OFICIO-3851-2018-D-OGA-UNICA-SERVICIO DE MANTENIMIENTO Y REPARACION DE EQUIPOS - SILVANO AGAPITO SERGIO HENRY - FAC DE MEDICINA VETERINARIA - MINEDU</t>
  </si>
  <si>
    <t>OFICIO-3853-2018-D-OGA-UNICA-SERVICIO DE MANTENIMIENTO DE EQUIPOS - SILVANO AGAPITO SERGIO HENRY - FAC DE MEDICINA VETERINARIA - MINEDU</t>
  </si>
  <si>
    <t>OFICIO-4154-2018-D-OGA-UNICA-COMPRA DE MATERIALES DE COMUNICACIONES Y TELECOMUNICACIONES - L &amp; G INGENIERIA INTEGRAL EIRL - FAC DE ING MECANICA ELECRICA- MINEDU</t>
  </si>
  <si>
    <t>OFICIO-3626-2018-D-OGA-UNICA-SERVICIO DE DE REPINTADO DE AULAS , PABELLONES - CIPROC SRL - FAC DE CIENCIAS ECONOMICAS Y NEGOCIOS INTERNACIONALES</t>
  </si>
  <si>
    <t>OFICIO-3852-2018-D-OGA-UNICA-SERVICIO DE MANTENIMIENTO DE REPARACION DE EQUIPOS - SILVANO AGAPITO SERGIO HENRY - FAC DE MEDICINA VETERINARIA --MINEDU</t>
  </si>
  <si>
    <t>OFICIO-4096-2018-D-OGA-UNICA-SERVICIO DE INSTALACION DE VIDRIOS -LOERA PAREDES JESSICA MARILU - FAC DE EDUCACION - MINEDU</t>
  </si>
  <si>
    <t>OFICIO-3743-2018-D-OGA-UNICA-SERVICIO DE INSTALACION DE CONEXION DE FIBRA OPTICA - SIGUAS GUTIERREZ VICTOR DANIEL - FAC DE DERECHO</t>
  </si>
  <si>
    <t>OFICIO-4272-2018-D-OGA-UNICA-COMPRA DE COMUNICACIONES TELECOMUNICACIONES, MANTENIMIENTO, ACONDICIONAMIENTO, ELECTRICO - LOERA PAREDES JESSICA MARILU - FAC DE INGENIERIA CIVIL- MINEDU</t>
  </si>
  <si>
    <t>OFICIO-4387-2018--OGA-UNICA-COMPRA DE MATERIAL DE ACONDICIONAMIENTO - OTROS BIENES - LOERA PAREDES JESSICA MARILU - DIVERSAS FACULTADES-CONVENIO MINEDU</t>
  </si>
  <si>
    <t>OFICIO-4399-2018-D-OGA-UNICA-COMPRA DE LUCES DE EMERGENCIA - WILSON JACOBO JULIO MICHAEL - A FIN DE IMPLEMENTAR NECESIDADES BASICAS DE FACULTADES  CONVENIO MINEDU</t>
  </si>
  <si>
    <t>OFICIO-4400-2018-D-OGA-UNICA-COMPRA DE EXTINTORES - WILSON JACOBO JULIO MICHAEL - A FIN DE IMPLEMENTAR LAS NECESIDADES BASICAS EN LAS FACULTADES  CONVENIO MINEDU</t>
  </si>
  <si>
    <t>OFICIO-4389-2018--D-OGA-UNICA-SERVICIO DE MANTENIMIENTO Y REPARACION PARA EL PINTADO DE LOZA DEPORTIVA - CARDENAS ASTORIMA JOSE MARIA - FAC DE INGENIERIA DE MINAS Y METALURGIA</t>
  </si>
  <si>
    <t>OFICIO-4441-2018-D-OGA-UNICA-CONFECCION DE PLACAS  - RAVELLO GIRALDO LUISA AMERICA - FAC DE CIENCIAS ECONOMICAS - MINEDU</t>
  </si>
  <si>
    <t>OFICIO-4439-2018-D-OGA-UNICA-COMPRA DE TACHOS PARA BASURA - ROSAS CUADROS YOJANA EVELYN - DIVERSAS FACULTADES - MINEDU</t>
  </si>
  <si>
    <t>OFICIO-4443-2018-D-OGA-UNICA-SERVICIO DE MEJORAMIENTO DE VEREDAS DEL PARQUE DE LA FACULTAD DE INGENIERIA MECANICA ELECTRICA -  CORTEZ GAMBOA MARIA EUGENIA  - MECANICA ELECTRICA</t>
  </si>
  <si>
    <t>OFICIO-4442-2018D-OGA-UNICA- SERVICIO DE CONFECCION DE CARPETAS UNIPERSONALES - L &amp; G INGENIERIA INTEGRAL EIRL - FAC DE CIENCIAS ECONOMICAS - MINEDU</t>
  </si>
  <si>
    <t>OFICIO-4440-2018-D-OGA-UNICA-COMPRA DE MATERIAL DE COMUNICACIONES - MATERIAL DE ACONDICIONAMIENTO - OTROS BIENES - L &amp; G INGENIERIA INTEGRAL EIRL - FACULTAD DE MEDICINA VETERINARIA- MINEDU</t>
  </si>
  <si>
    <t>OFICIO-4454-2018-D-OGA-UNICA-COMPRA DE OTROS BIENES - MATERIAL DE ACONDICIONAMIENTO - MATERIAL ELECTRICO- LOERA PAREDES JESSICA MARILU- DIVERSAS FACULTADES - MINEDU</t>
  </si>
  <si>
    <t>OFICIO-4453-2018-D-OGA-UNICA-COMPRA DE MEDICAMENTOS - OTROS BIENES - ALTAMIRANO CORNEJO CARLOS ENRIQUE - FAC DE MEDICINA VETERINARIA - MINEDU</t>
  </si>
  <si>
    <t>OF. N° 4452-2018-D-OGA/UNICA SERVICIO CONSULTORIA CANO AQUIJE WALTHER EDUARDO - ELABORACION DE EXPEDIENTES DE CONTRATACION - CONVENIO MINEDU - PUR - OFICINA DE ABASTECIMIENTO</t>
  </si>
  <si>
    <t>OFICIO-3793-2018-D-OGA-UNICA-INSTALACINO DE CAMARAS - L &amp; G INGENIERIA INTEGRAL EIRL - OFICINA DE BIENESTAR UNIVERSITARIO-COMEDOR- MINEDU</t>
  </si>
  <si>
    <t>OFICIO-4438-2018-D-OGA-UNICA-COMPRA DE LICENCIA- COMPRA DE ESTABLIZADORES - ROSAS CUADROS YOJANA EVELYN - DIVERSAS FACULTADES- MINEDU</t>
  </si>
  <si>
    <t>OFICIO-4484-2018-D-OGA-UNICA-SERVICIOS DE MANTENIMIENTO CORRECTIVO DE CASETA DE BOMBEO DE AGUA - L &amp; G INGENIERIA INTEGRAL EIRL - FAC DE INGENIERIA DE SISTEMAS EN LA CIUDAD UNIVERSITARIA-MINEDU</t>
  </si>
  <si>
    <t>OFICIO-4478-2018-D-OGA-UNICA-SERVICIO DE MANTENIIETO CORRECTIVO DE FALLA ELECTRICA DE SOBRETENSION  UBICADA EN LA FAC DE ING DE SISTEMAS - H &amp; A INGEMEC SOCIEDAD ANONIMA CERRADA - SISTEMAS - MINEDU</t>
  </si>
  <si>
    <t>OFICIO-4486-2018-D-OGA-UNICA-SERVICIO DE CONFECCION DE BANCOS  PARA LABORATORIOS - L &amp; G INGENIERIA INTEGRAL EIRL - FAC DE AGRONOMIA - MINEDU</t>
  </si>
  <si>
    <t>OFICIO-4487-2018-D-OGA-UNICA-SERVICIO DE MANTENIMIENTO Y SUMINISTRO E INSTALACION DE ACCESORIOS HIGIENICOS  Y PISOS  - L &amp; G INGENIERIA INTEGRAL EIRL - BIBLIOTECA UNIVERSITARIA - MINEDU</t>
  </si>
  <si>
    <t>OFICIO-4488-2018-D-OGA-UNICA-SERVICIO DE MANTENIMIENTO E INSTALACION CORRECTIVO DE TANQUE ELEVADO - L &amp; G INGENIERIA INETGRAL EIRL - PARA EL PABELLON DE AULAS DE LA FAC DE EDUCACION - MINEDU</t>
  </si>
  <si>
    <t>OFICIO-4479-2018-D-OGA-UNICA-SERVICIO DE MANTENIMIENTO  DE LUMINARIAS EN AULAS Y PASADIZOS EN LA FAC DE FARMACIA  - LOERA PAREDES JESSICA MARILU - FAC DE FARMACIA - MINEDU</t>
  </si>
  <si>
    <t>OFICIO-4480-2018-D-OGA-UNICA-SERVICIO DE ACONDICIONAMIENTO DE DUCHAS DE EMERGENCIA EN LABORATORIOS DE LA FAC DE FARMACIA - LOERA PEREDES JESSICA MARILU - FAC DE FARMACIA Y BIOQUIMICA - CONVENIO MINEDU</t>
  </si>
  <si>
    <t>OFICIO-4512-2018-D-OGA-UNICA-SERVICIO DE ALIMENTADOR PARA TABLERO DE LABORATORIOS DE LA FACULTAD DE FARMACIA Y BIOQUIMICA DE LA UNICA - LOERA PAREDES JESICA MARILU - FAC DE FARMACIA - CONVENIO MINEDU</t>
  </si>
  <si>
    <t>OFICIO-4476-2018-D-OGA-UNICA-SERVICIO DE MANTENIMIENTO DE SUMINISTRO E INSTL DE ACOMETIDA AREA CON CONDUCTOR AUTOPORTANTE DE LA FAC DE INGENIERIA CIVIL Y LA SUBESTACION DE LA FAC DE ING DE SISTEMAS- H &amp; A INGEMEC SAC - MINEDU</t>
  </si>
  <si>
    <t>OFICIO-4437-2018-D-OGA-UNICA-COMPRA DE MATERIAL DE COMUNICACIONES Y TELECOMUNICACIONES -  L &amp; G INGENIERIA INTEGRAL EIRL - FAC DE ODONTOLOGIA - MINEDU</t>
  </si>
  <si>
    <t>OFICIO-4444-2018-D-OGA-UNICA-COMPRA DE MATERIAL DE MANTENIMIENTO-ELECTRICO- ACONDICIONAMIENTO- TELECOMUNCIACIONES- ALCAHUAMAN PALOMINO EDWIN FERNANDO - DIVERSAS FACULTADES - MINEDU</t>
  </si>
  <si>
    <t>OFICIO-4475-2018-D-OGA-UNICA-SERVICIO DE CONTRATACION DE SOFTWARE DE REVISION DE DOCUMENTOS - ENCHUFATE S.A.C- LICENCIAMIENTO DE UNIVERSIDADES - CONVENIO UNICA</t>
  </si>
  <si>
    <t>GESION ADMINISTRATIVA</t>
  </si>
  <si>
    <t>OFICIO-2483-2018-D-OGA-UNICA-ADJUDICACION SIMPLIFICADA 05-2018-UNICA-I - SERVICIO DE CONSULTORIA PARA EL SANEAMIENTO FISICO LEGAL DE INMUEBLES DE LA UNICA"</t>
  </si>
  <si>
    <t>TOTAL GENERICA 23 BIENES Y SERVICIOS</t>
  </si>
  <si>
    <t>ANALISIS PRESUPUESTAL POR LA GENERICA 26  GASTOS CAPITAL</t>
  </si>
  <si>
    <t>EJERCICIO DE LA DOCENCIA UNIVERSITARIA</t>
  </si>
  <si>
    <t>OFICIO-2869-2018-D-OGA-UNICA- CONVENIO MINENU - COMPRA DE MODULOS Y SILLAS - INVERSIONES SAVAREN SSRL - FAC DE EUDACION</t>
  </si>
  <si>
    <t>OFICIO3243-2018-D-OGA-UNICA-COMPRA DE IMPRESORA MULTIFUNCIONAL LASERRJET - JIMBER S.A.C  - DIVERSAS FACULTADES - CONVENIO MINEDU</t>
  </si>
  <si>
    <t>OFICIO-3230-2018-D-OGA-UNICA- COMPRA DE SILLAS SECRETARIALES - MODUPLAC S.A.C- DIVERSAS FACULTADES - CONVENIO MINEDU</t>
  </si>
  <si>
    <t>OFICIO-3229-2018-D-OGA-UNICA-COMPRA DE ESCRITORIOS DE MELAMINE -MODUPLAC S.AC - DIVERSAS FACULTADES- CONVENIO MINEDU</t>
  </si>
  <si>
    <t>OFICIO-3697-2018-D-OGA-UNICA-COMPRA DE MONITOR - LEVEL TECH PERU S.AC - DIVERSAS FACULTADES - SALA DE DOCENTES - CONVENIO MINEDU</t>
  </si>
  <si>
    <t>OFICIO-3702-2018-D-OGA-UNICA-ADJUDICACION SIMPLIFICADA-024-2018-UNICA-1- ADQUISICION DE MOBILIARIO PARA DIFERENTES FACULTADES- (SALA DE DOCENTES) - CONVENIO MINEDU</t>
  </si>
  <si>
    <t>OFICIO-4155-2018-D-OGA-UNICA- COMPRA DE COMPUTADORAS DE ESCRITORIO - LEVEL TECH  PERU S.A.C - DIVERSAS  FACULTADES - SALA DE DOCENTES - CONVENIO MINEDU</t>
  </si>
  <si>
    <t>OFICIO-3492-2018-D-OGA-UNICA- ADQUISICION DE EQUIPOS DE INVESTIGACION PARA EL LABORATORIO DE MICROBIOLOGIA E INMUNOLOGIA - FAC..  DE MEDICINA VETERINARIA Y ZOOTECNIA</t>
  </si>
  <si>
    <t>BIENESTAR Y ASISTENCIA SOCIAL</t>
  </si>
  <si>
    <t>0000001030</t>
  </si>
  <si>
    <t>OFICIO-2654-2018-D-OGA-UNICA- BALON DE OXIGENO  - ALTAMIRANO CORNEJO  CARLOS ENRIQUE  - CENTRO MEDICO UNIVERSITARIO</t>
  </si>
  <si>
    <t>0000001554</t>
  </si>
  <si>
    <t>OFICIO-3767-2018-D-OGA-UNICA-COMPRA DE AUTOCLAVE AUTOMATICA - SILVANO AGAPITO SERGIO HENRY - CENTRO MEDICO UNIVERSITARIO</t>
  </si>
  <si>
    <t>SERVICIOS EDUCACIONALES COMPLEMENTARIOS</t>
  </si>
  <si>
    <t>OFICIO-2652-2018-D-OGA-UNICA -COMPRA DE 01 POWER- CAJA ACUSTICA - MEZCLADORA - MICROFONO INALAMBRICO - ROSAS CUADROS YOJANA EVELYN - FAC DE ING DE MINAS(AUDITORIO DE LA FACULTAD)</t>
  </si>
  <si>
    <t>OFICIO-2653-2018-D-OGA-UNICA-COMPRA DE 1 POWER AMPLIFICADO - CAJA ACUSTICA - MEZCLADORA - 2 MICROFONOS INALAMBRICOS- ROSAS CUADROS YOJANA EVELYN - FAC DE MEDICINA VETERINARIA</t>
  </si>
  <si>
    <t>OFICIO-3397-2018-D-OGA-UNICA- COMPRA DE ARMARIOS, ESCRITORIOS - SILLONES - MODUPLAC S.A.C - SERVICIO PSICOPEDAGOGICO - UNICA - CONVENIO MINEDU</t>
  </si>
  <si>
    <t>OFICIO-3398-2018-D-OGA-UNICA-COMPRA DE SILLA FIJA - MODUPLAC S.A. - SERVICIO PSICOPEDAGOGICO UNICA - CONVENIO UNICA</t>
  </si>
  <si>
    <t>OFICIO-3407-2018-D-OGA-UNICA-COMPRA DE VENTILADORES INDUSTRIALES  - INVERSIONES NAYE DEL SUR S.A.C  - SERVICIO PSICOPEDAGOGICO UNICA - CONVENIO UNICA</t>
  </si>
  <si>
    <t>OFICIO-3409-2018-D-OGA-UNICA COMPRA DE IMPRESORA MULTIFUNCIONAL  LASER - INVERSIONES NAYE DEL SUR S.A.C -SERVICIO PSICOPEDAGOGICO - UNICA - CONVENIO MINEDU</t>
  </si>
  <si>
    <t>OF. N° 4471-2018-D-OGA/UNICA ADQUISICION DE MATERIALES PARA LA FACULTAD DE ENFERMERIA A.S. N° 25-2018-UNICA-I CONVENIO MINEDU - PUR</t>
  </si>
  <si>
    <t>OFICIO-2482-2018-D-OGA-UNICA- ADJUDICACION SIMPLIFICADA 006-2018-UNICA-I - ADQUISICION DE SOFTWARE PARA LABORATORIOS DE LA FACULTAD DE ARQUITECTURA DE LA UNICA</t>
  </si>
  <si>
    <t>OFICIO-2801-2018-D-OGA-UNICA-COMPRA DE IMPRESORA HP - PROFILE CONSULTING GROUP SOCIEDAD ANONIMA CERRADA PROFILE - FAC DE ARQUITECTURA-CONVENIO UNICA -MINEDU</t>
  </si>
  <si>
    <t>OFICIO-2768-2018-D-OGA-UNICA -COMPRA DE MAKERBOT REPLICADOR  MINI - RAFAYEXI EIRL - FAC DE ARQUITECTURA - CONVENIO MINEDU - UNICA</t>
  </si>
  <si>
    <t>OFICIO-2769-2018-D-OGA-UNICA-COMPRA DE ESCRITORIO DE MELAMINE - MODUPLAC SAC. - FAC DE ARQUITECTURA - CONVENIO MINEDU</t>
  </si>
  <si>
    <t>OFICIO-3262-2018-D-OGA-UNICA-COMPRA DE MOBILIARIO -MUEBLES-FREGADERO-MESA DE APOYO- GLOCAL PERU EIRL - FAC DE CIENCIAS DE LA COMUNICACION- TALLER GASTRONOMIA-CONVENIO MINEDU</t>
  </si>
  <si>
    <t>OFICIO-3282-2018-D-OGA-UNICA-COMPRA DE RADIOS-GPS CON BRUJULA - ROSAS CUDROS YOJANA EVELYN - FAC DE CIENCIAS DE LA COMUNICACION - LABORATORIO DE ARQUEOLOGIA - CONVENIO MINEDU</t>
  </si>
  <si>
    <t>OFICIO-3285-2018-D-OGA-UNICA-COMPRA DE EQUIPOS DE TELECOMUNICACIONES - ALL 4 RACE S.A.C A4R - FAC DE CIENCIAS DE LA CAOMUNICACION- LABORATORIO DE ARQUEOLOGIA - CONVENIO MINEDU</t>
  </si>
  <si>
    <t>OFICIO-3361-2018-D-OGA-UNICA-COMPRA DE MESA DE TRABAJO DE MADERA TORNILLO - COMERCIAL MADERERA PARCONA EIRL - FAC DE CIENCIAS DE LA COMUNICACION - TALLER DE RADIO - CONVENIO MINEDU</t>
  </si>
  <si>
    <t>OFICIO-3360-2018-D-OGA-UNICA-COMPRA DE MOBILIARIO  ANDAMIOS- MESAS -SIILLAS - COMERCIAL MADERERA PARCONA EIRL - FAC DE CIENCIAS DE LA COMUNICACION - TALLER DE GASTRONIOMIA - CONVENIO MINEDU</t>
  </si>
  <si>
    <t>OFICIO-3415-2018-D-OGA-UNICA-COMPRA DE DESTILADOR DE AGUA AUTOMATICO- H.W.-KESSEL S.A.C - FAC DE MEDICINA HUMANA - CONVENIO MINEDU</t>
  </si>
  <si>
    <t>OFICIO-3414-2018-D-OGA-UNICA- COMPRA DE BAÑO MARIA DIGITAL - H.W. KESSEL - S.A.C -  FAC DE MEDICINA HUMANA -CONVENIO MINEDU</t>
  </si>
  <si>
    <t>OFICIO-3410-2018-D-OGA-UNICA- COMPRA DE ANALIZADOR SEMIAUTOMATICO DE QUIMICA CLINICA Y CENTRIFUGA DIGITAL - H.W.KESSEL  S.A.C- FAC DE MEDICINA HUMANA  - CONVENIO MINEDU</t>
  </si>
  <si>
    <t>OFICIO-3411-2018-D-OGA-UNICA- COMPRA DE ESPECTROFOTOMETRO UV-VIS - H.W-KESSEL S.A.C- FAC DE MEDICINA HUMANA - CONVENIO MINEDU</t>
  </si>
  <si>
    <t>OFICIO-3416-2018-D-OGA-UNICA- COMPRA DE BALANZA DE PRECISION ELECTRONICA - AUTOCLAVE VERTICAL DE 20 LITROS - H.W-KESSEL S.A.C- FAC DE MEDICINA HUMANA - CONVENIO MINEDU</t>
  </si>
  <si>
    <t>OFICIO-3422-2018-D-OGA-UNICA-COMPRA DE MANFROTTO  CINE Y VIDEO - TRIPODES DE VIDEO - TELVICOM S.A - FAC DE CIENCIAS DE LA COMUNICACION - TALLER DE TELEVISION - CONVENIO MINEDU</t>
  </si>
  <si>
    <t>OFICIO-3424-2018-D-OGA-UNICA-COMPRA DE SISTEMA DE LUCES PORTATILES LED - TELVICOM S.A - FAC DE CIENCIAS DE LA COMUNICACION - TALLER DE TELEVISION - CONVENIO MINEDU</t>
  </si>
  <si>
    <t>OFICIO-3423-2018-D-OGA-UNICA-COMPRA DE ANTON BAUER DIGITAL- CAMARAS DE PRODUCCION- PORTA BRACE - TELVICOM S.A - FAC DE CIENCIAS DE LA COMUNICACION - TALLER DE TELEVISION - CONVENIO MINEDU</t>
  </si>
  <si>
    <t>OFICIO-3427-2018-D-OGA-UNICA-COMPRA DE ILUMINACION PROFESIONAL - DEXEL  TELESCOPIC - TELVICOM S.A - FAC DE CIENCIAS DE LA COMUNICACION - TALLER DE TELEVISION - CONVENIO MINEDU</t>
  </si>
  <si>
    <t>OFICIO-3426-2018-D-OGA-UNICA-COMPRA DE COMPRA DE MONITOREO DE AUDIO,POWER AMPLIFICADOR  TELVICOM S.A - FAC DE CIENCIAS DE LA COMUNICACION - TALLER DE TELEVISION - CONVENIO MINEDU</t>
  </si>
  <si>
    <t>OFICIO-3425-2018-D-OGA-UNICA-COMPRA DE INTERCOMUNICADORES DE SALA DE CONTROL - TELVICOM S.A - FAC DE CIENCIAS DE LA COMUNICACION - TALLER DE TELEVISION- CONVENIO MINEDU</t>
  </si>
  <si>
    <t>OFICIO-3428-2018-D-OGA-UNICA-COMPRA DE DEXEL FRESNEL-ILUMINACION PROFESIONAL - SPLITTER DE 8 SALIDAS - TELVICOM S.A - FAC DE CIENCIAS DE LA COMUNICACION - TALLER DE TELEVISION- CONVENIO MINEDU</t>
  </si>
  <si>
    <t>OFICIO-3419-2018-D-OGA-UNICA-COMPRA DE MEZCLADOR DE MUSICA- ESTUDIO DE RADIO - TELVICOM S.A - FAC DE CIENCIAS DE LA COMUNICACION - TALLER DE RADIO .- CONVENIO MINEDU</t>
  </si>
  <si>
    <t>OFICIO-2735-2018-UNICA-D-OGA-COMPRA DE ESTUDIO DE RADIO DIGITAL -MICROBS BROADCAST - FAC DE CIENCIAS DE LA COMUNICACION - TALLER DE RADIO - CONVENIO MINEDU</t>
  </si>
  <si>
    <t>OFICIO-3446-2018-D-OGA-UNICA-COMPRA DE COMPUTADORAS YMONITORES - LEGACY TECHNOLOGY SOCIEDAD ANONIMA CERRADA - FAC DE EDUCACION - CONVENIO MINEDU UNICA</t>
  </si>
  <si>
    <t>OFICIO-3487-2018-D-OGA-UNICA- COMPRA COMPUTADORAS Y MONITORES - LEGACY TECHNOLOGY SOCIEDAD ANONIMA - FAC DE TURISMO Y ARQUEOLOGIA - CONVENIO MINEDU</t>
  </si>
  <si>
    <t>OFICIO-3467-2018-D-OGA-UNICA-COMPRA DE CAMPANA EXTRACTORA - COCINA - ESCURRIDOR-MESA DE TRABAJO- INDUSTRIAS SURCO SRLTDA - FAC DE CIENCIAS DE LA COMUNICACION - TALLER DE GASTRONMIA - CONVENIO MINEDU</t>
  </si>
  <si>
    <t>OFICIO-3432-2018-D-OGA-UNICA-COMPRA DE SIMULADOR -DE REANIMACION-AVANZADO DE PARTO - EXAMEN GINECOLOGICO- SISTEMA INTEGRADO DE EMERGENCIAS S.A.C- FAC DE MEDICINA HUMANA - CONVENIO MINEDU</t>
  </si>
  <si>
    <t>OFICIO-3444-2018-D-OGA-UNICA-COMPRA DE CENTRIFUGA UNIVERSAL -H.W KESSEL S.A.C - FAC DE FARMACIA Y BIOQUIMICA-  CONVENIO UNICA</t>
  </si>
  <si>
    <t>OFICIO-3441-2018-D-OGA-UNICA-COMPRA DE BALANZA ANALITICA - H.W KESSEL S.AC - FAC. DE FARMACIA Y BIOQUIMICA - CONVENIO MINEDU UNICA</t>
  </si>
  <si>
    <t>OFICIO-3442-2018-D-OGA-UNICA-COMPRA DE BALANZA ELECTRONICA - H.W. KESSEL S.AC - FAC DE FARMACIA Y BIOQUIMICA - CONVENIO UNICA</t>
  </si>
  <si>
    <t>OFICIO-3466-2018-D-OGA-UNICA-COMPRA DE MESA DE REFRIGERADA- ARMARIO REFRIGERADO-- REPISA DE PARED -INDUSTRIAS SURCO SRTLDA -FAC DE CIENCIAS DE LA COMUNICACION - TALLER DE GASTRONOMIA</t>
  </si>
  <si>
    <t>OFICIO-3465-2018-D-OGA-UNICA-COMPRA DE ARMARIO REFRIGERADO- LICUADORA - INDUSTRIAS SURCO SRLTDA - FAC DE CIENCIAS DE LA CAOMUNICACION - TALLER DE GASTRONOMIA - CONVENIO MINEDU</t>
  </si>
  <si>
    <t>OFICIO-3403-2018-D-OGA-UNICA-COMPRA DE KIT DE MECANICA II - SILVANO AGAPITO HENRY - FACULTAD DE CIENCIAS - CONVENIO MINEDU UNICA</t>
  </si>
  <si>
    <t>OFICIO-3375-2018D-OGA-UNICA-COMPRA DE TELUROMETRO DIGITAL INTELIGENTE - L &amp; G INGENIERIA INTEGRAL EIRL - FAC DE ING MECANICA ELECTRICA - CONVENIO MINEDU UNICA</t>
  </si>
  <si>
    <t>OFICIO-3376-2018-D-OGA-UNICA-COMPRA DE MEGOHMETRO DIGITAL - L &amp; G INGENIERIA INTEGRAL EIRL - FAC DE INGENIERIA MECANICA ELECTRICA - CONVENIO MINEDU</t>
  </si>
  <si>
    <t>OFICIO-3418-2018-D-OGA-UNICA-COMPRA DE ESTUDIO DE RADIO - TELVICOM S.A - FAC DE CIENCIAS DE LA COMUNICACION - TALLER DE RADIO - CONVENIO MINEDU</t>
  </si>
  <si>
    <t>OFICIO-3401-2018-D-OGA-UNICA-COMPRA DE OCSILOSCOPIOS -DIGITALES - SILVANO AGAPITO SERGIO HENRY - FAC DE CIENCIAS - CONVENIO MINEDU</t>
  </si>
  <si>
    <t>OFICIO-3402-2018-D-OGA-UNICA-COMPRA DE KIT MECANICA-SILVANO AGAPITO SERGIO HENRY - FAC DE CIENCIAS - CONVENIO MINEDU</t>
  </si>
  <si>
    <t>OFICIO-3400-2018-D-OGA-UNICA-COMPRA DE KIT DE BALANZA MAQUINAS DE WINSHURT - SILVANO AGAPITO SERGIO HENRY - FAC DE CIENCIAS - CONVENIO MINEDU</t>
  </si>
  <si>
    <t>OFICIO-3396-2018-D-OGA-UNICA-COMPRA DE KIT DE ELECTRICIDAD I - SILVANO AGAPITO SERGIO HENRY - FAC DE CIENCIAS - CONVENIO MINEDU</t>
  </si>
  <si>
    <t>OFICIO-3542-2018-D-OGA-UNICA-COMPRA DE MICROSCPIOS Y PEACHIMETRO DE MESA - AMERICAN HOSP SCIEF EQUIP CO DEL PERU SA - FAC DE FARMACIA Y BIOQUIMICA - CONVENIO MINEDU</t>
  </si>
  <si>
    <t>OFICIO-3545-2018-D-OGA-UNICA-COMPRA DE BAÑO MARIA- AGITADOR--LECTOR ELISA -SILVANO AGAPITO SERGIO HENRY - FAC DE FARMACIA Y BIQOUMICA -CONVENIO MINEDU</t>
  </si>
  <si>
    <t>OFICIO-3502-2018-D-OGA-UNICA-COMPRA DE ADQUISICION DE EQUIPOS PARA LABORATORIO -FACULTAD DE INGENIERIA DE MINAS Y METALURGIA DE LA UNICA - CONVENIO MINEDU</t>
  </si>
  <si>
    <t>OFICIO-3544-2018-D-OGA-UNICA-COMPRA DE ESTABILIZADOR- L &amp; GE INGENIERIA INTEGRAL EIRL - FAC DE FARMACIA Y BIOQUIMICA</t>
  </si>
  <si>
    <t>OFICIO-3630-2018-D-OGA-UNICA-COMPRA DE COMPUTADORA DE ESCRITORIOS - LINE OF COMPUTING &amp; SERVICIOS SAC  FAC DE ARQUITECTURA -CONVENIO MINEDU --DIBUJO ARQUITECTONICO</t>
  </si>
  <si>
    <t>OFICIO-3632-2018D-OGA-UNICA-COMPRA DE LAPTOP - LEVEL TECH PERU S.AC - FAC DE CIENCIAS DE LA COMUNICACION - LABORATORIO DE ARQUEOLOGIA - CONVENIO MINEDU</t>
  </si>
  <si>
    <t>OFICIO-3631-2018-D-OGA-UNICA-COMPRA DE MONITORES - LINE OF COMPUTING &amp; SERVICES S.AC - FAC DE ARQUITECTURA - CONVENIO MINEDU -DIBUJO ARQUETECTONICO</t>
  </si>
  <si>
    <t>OFICIO-3649-2018-D-OGA-UNICA- COMPRA DE MAQUINAS Y EQUIPOS -ALEDALO S.A.C -  FAC DE MEDICINA VETERINARIA-CONVENIO MINEDU</t>
  </si>
  <si>
    <t>OFICIO-3651-2018-D-OGA-UNICA-COMPRA DE MAQUINAS Y EQUIPOS - ALEDALO S.AC - FAC DE MEDICINA VETERINARIA - CONVENIO MINEDU</t>
  </si>
  <si>
    <t>OFICIO-3652-2018-D-OGA-UNICA-COMPRA DE MAQUINAS Y EQUIPOS -ALEDALO S.AC - FAC DE MEDICINA VETERINARIA - CONVENIO MINEDU</t>
  </si>
  <si>
    <t>OFICIO-3646-2018-D-OGA-UNICA-COMPRA DE MAQUINAS Y EQUIPOS - ALEDALO S.A.C - FAC DE MEDICINA VETEINERIA - CONVENIO MINEDU</t>
  </si>
  <si>
    <t>OFICIO-3647-2018-D-OGA-UNICA-COMPRA DE BALANZA ANALITICA -ALEDALO S.A.C - FAC DE MEDICINA VETERINARIA - CONVENIO MINEDU</t>
  </si>
  <si>
    <t>OFICIO-3648-2018-D-OGA-UNICA-COMPRA DE ESPECTOFOMETRO - ALEDALO S.A - FAC DE MEDICINA VETERINARIA</t>
  </si>
  <si>
    <t>OFICIO-3696-2018-D-OGA-UNICA-COMPRA DE MONITORES - LEVEL TECH PERU S.A - FAC DE MEDICINA HUMANA - LABORATORIO DE COMPUTO - CONVENIO MINEDU</t>
  </si>
  <si>
    <t>OFICIO-3698-2018-D-OGA-UNICA-COMPRA DE DRONE  PHATON - GPS NAVEGADOR -DHAYI SOCIEDAD ANONIMA CERRADA - FAC DE ING DE MINAS Y METALURGIA - CONVENIO MINEDU</t>
  </si>
  <si>
    <t>OFICIO-3708-2018-D-OGA-UNICA-ADQUISICION DE EQUIPOS DE PARA LA FACULTAD DE FARMACIA Y BIOQUIMICA DE LA UNIVERSIDAD NACIONAL SAN LUIS -CONVENIO MINEDU</t>
  </si>
  <si>
    <t>OFICIO-3701-2018-D-OGA-UNICA-ADQUISICION DE EQUIPOS PARA LA FACULTAD DE CIENCIAS BIOLOGICAS DE LA UNIVERSIDAD NACIONAL SAN LUIS GONZAGA  DE ICA - CONVENIO MINEDU</t>
  </si>
  <si>
    <t>OFICIO-3707-2018-D-OGA-UNICA-ADQUISICION DE EQUIPOS PARA LA FACULTAD DE MEDICINA HUAMAN DE LA UNIVERSIDAD NACIONAL SAN LUIS GONZAGA DE ICA - CONVENIO MINEDU</t>
  </si>
  <si>
    <t>OFICIO-3709-2018D-OGA-UNICA-ADQUISICION DE EQUIPOS PARA LA FACULTAD DE ING ELECTRONICA DE LA UNIVERSIDAD NACIONAL SAN LUIS GONZAGA DE ICA - CONVENIO MINEDU</t>
  </si>
  <si>
    <t>OFICIO-3700-2018-D-OGA-UNICA-COMPRA  BRUJULA TIPO BRUTON- PRISMA- DHAYI SOCIEDAD ANONIMA CERRADA - FAC DE ING DE MINAS - FAC DE ING DEMINAS - CONVENIO MINEDU</t>
  </si>
  <si>
    <t>OFICIO-3757-2018-D-OGA-UNICA-COMPRA DE MAQUINA EXTRACTORA DE NUECLEOS - TECNICAS CP S.A.C - FAC DE ING CIVIL - CONVENIO MINEDU</t>
  </si>
  <si>
    <t>OFICIO-3754-2018-D-OGA-UNICA-COMPRA DE BALANZA DE PRECISION ELECTRONICA - H.W. KESSEL S.AC - FAC DE ING CIVIL - CONVENIO MINEDU</t>
  </si>
  <si>
    <t>OFICIO-3756-2018-D-OGA-UNICACOMPRA DE MAQUINAS Y EQUIPOS - TOPOEQUIPOS T &amp; T SRL - FAC DE ING CIVIL - CONVENIO MINEDU</t>
  </si>
  <si>
    <t>OFICIO-3758-2018-D-OGA-UNICA-COMPRA DE COMPUTADORAS DE ESCRITORIO - SUPPLIES CORPORATION DEL PERU S,A- FAC DE INGENIERIA CIVIL - CONVENIO MINEDU</t>
  </si>
  <si>
    <t>OFICIO-3798-2018-D-OGA-UNICA-COMPRA DE MONITORES - LEVEL TECH PERU S.A-C FAC DE ING CIVIL - CONVENIO MINEDU</t>
  </si>
  <si>
    <t>OFICIO-3705-2018-D-OGA-UNICA- ADJUDICACION SIMPLIFICADA N°20-2018-UNICA-1-ADQUISICION DE EQUIPOS PARA LA FACULTAD DE CIENCIAS DE LA COMUNICACION, TURISMO Y ARQUEOLOGIA -DIVERSO TALLERES - CONVENIO MINEDU</t>
  </si>
  <si>
    <t>OFICIO-3870-2018-D-OGA-UNICA-COMPRA DE COMPUTADORAS DE ESCRITORIOS - LEVEL TECH PERU SA - FAC DE MEDICINA HUMANA  - CONVENO MINEDU</t>
  </si>
  <si>
    <t>OFICIO3949-2018-D-OGA-UNICA-COMPRA DE PENETROMETRO DINAMICO LIGERO - AM3 INGENIERIA &amp; NEGOCIOS S.A.C - FAC DE INGENIERIA CIVIL-CONVENIO MINEDU</t>
  </si>
  <si>
    <t>OFICIO-3947-2018-D-OGA-UNICA-COMPRA DE HORNO -AM3 INGENIERIA &amp; NEGOCIOS S.AC - FAC DE ING DE CIVIL - CONVENIO MINEDU</t>
  </si>
  <si>
    <t>OFICIO-3994-2018-D-OGA-UNICA-COMPRA DE PROYECTO DE POWERLITE - ROSAS CUADROS YOJANA EVELYN - FAC DE CIENCIAS DE LA COMUNICACION - LABORATORIO DE COMPUTO- CONVENIO MINEDU</t>
  </si>
  <si>
    <t>OFICIO-4032-2018-D-OGA-UNICA-COMPRA DE JUEGO MUEBLE DE SALA - ROSAS CUADROS YOJANA EVELYN - FAC DE CIENCIAS DE LA COMUNICACION - TALLER DE TELEVISION - CONVENIO MINEDU</t>
  </si>
  <si>
    <t>OFICIO-4111-2018-D-OGA-UNICA-COMPRA DE ANALIZADOR - VIKMAR SA.C - FAC DE FARMACIA Y BIOQUIMICA - CONVENIO MINEDU</t>
  </si>
  <si>
    <t>OFICIO-3948-2018-D-OGA-UNICA-COMPRA DE TAMIZADOR RO - AM3 INGENIERIA &amp; NEGOCIOS S.AC - FAC DE INGENIERIA CIVIL- CONVENIO MINEDU</t>
  </si>
  <si>
    <t>OFICIO-3373-2018-D-OGA-UNICA- COMPRA DE MANIQUIES PEDIATRICOS - PENTA INTERNATIONAL S.AC - FAC DE ENFERMERIA - CONVENIO MINEDU</t>
  </si>
  <si>
    <t>Inversiones de Optimización, Ampliación Marginal, Reposición y Rehabilitación (IOARR)</t>
  </si>
  <si>
    <t>OFICIO-3503-2018D-OGA-UNICA-ADQUISICION DE ENRUTADORES (ROUTERS) EN LA UNIVERSIDAD NACIONAL SAN LUIS GONZAGA DE ICA .</t>
  </si>
  <si>
    <t>OFICIO-3468-2018-D-OGA-UNICA-ADQUISICION DE UNIDADES DE LABORATORIOS DE LA FACULTA DE INGENIERIA QUIMICA- CONVENIO MINEDU</t>
  </si>
  <si>
    <t>OFICIO3536-2018-D-OGA-UNICACOMPRA DE ROTAVAPOR CON REGULACION DIGITAL - ZALDIVAR RABANAL DIANA ELIZABETH - FAC DE INGENERIA QUIMICA Y PETROQUIMICA - CONVENIO MINEDU</t>
  </si>
  <si>
    <t>OFICIO-3535-2018-D-OGA-UNICA-COMPRA DE CENTRIFUGA DIGITAL - ZALDIVAR RABANAL DIANA ELIZABETH - FAC DE INGENIRIA QUIMICA Y PETROQUIMICA - CONVENIO - MINEDU</t>
  </si>
  <si>
    <t>OFICIO-3521-2018D-OGA-UNICA-COMPRA DE AGITADOR VORTEX - H.W. KESSSEL S.A.C - FAC DE ING QUIMICA - FAC DE ING QUIMICA Y PETROQUIMICA</t>
  </si>
  <si>
    <t>OFICIO-3546-2018-D-OGA-UNICA-COMPRA DE MUFLA T° MAX - ZALDIVAR RABANAL DIANA ELIZABETH - FAC DE ING QUIMICA Y PETROQUIMICA - CONVENIO MINEDU</t>
  </si>
  <si>
    <t>OFICIO-4225-2018-D-OGA-UNICA-COMPRA DE EQUIPOS - BALANZAS- KITS - CIMATEC S.AC - FAC DE INGENIERA MECANICA ELECTRICA - CONVENIO MINEDU</t>
  </si>
  <si>
    <t>OFICIO-4223-2018-D-OGA-UNICA-COMPRA DE KIT VNA PICOVNA - MECATRONICA CONSULTORES S.AC - FAC DE INGE MECANICA ELECTRICA - CONVENIO MINEDU</t>
  </si>
  <si>
    <t>OFICIO-4222-2018-D-OGA-UNICA-COMPRA DE EQUIPOS DE PRUEBAS DE BOMBAS, UNIVERSIDAD NACIONAL DE SAN CRISTOBAL DH - FAC DE INGENIERIA MECANICA ELECTRICA - CONVENIO MINEDU</t>
  </si>
  <si>
    <t>OFICIO-4227-2018-D-OGA-UNICA-COMPRA DE EQUIPOS- MECATRONICA CONSULTORES S.AC - FAC DE INGENIERIA MECANICA ELECTRICA  SAC - CONVENIO MINEDU</t>
  </si>
  <si>
    <t>OFICIO-4226-2018-D-OGA-UNICA-COMPRA DE EQUIPO DE WATIMETRO - REPRESENTACIONES MADS EIRL - FAC DE INGENIERIA MECANICA ELECTRICA - CONVENIO MINEDU</t>
  </si>
  <si>
    <t>OFICIO-4224-2018-D-OGA-UNICA-COMPRA DE IMPRESORA 3D - MANUFACTURA Y TECNOLOGIA DE EXPORTACION SRL -  FAC DE INGENIERIA MECANICA ELECTRICA - CONVENIO MINEDU</t>
  </si>
  <si>
    <t>TOTAL GENERICA 26 GASTOS CAPITAL</t>
  </si>
  <si>
    <t>ANEXO 2</t>
  </si>
  <si>
    <t>Nro.</t>
  </si>
  <si>
    <t>Inversiones</t>
  </si>
  <si>
    <t>Fte. Financiamiento</t>
  </si>
  <si>
    <t>PIA</t>
  </si>
  <si>
    <t>PIM</t>
  </si>
  <si>
    <t>Devengado</t>
  </si>
  <si>
    <t>%Avance Financiero</t>
  </si>
  <si>
    <t>2001621: ESTUDIOS DE PRE-INVERSION</t>
  </si>
  <si>
    <t>1: RECURSOS ORDINARIOS</t>
  </si>
  <si>
    <t>2089375: RECONSTRUCCION Y MEJORAMIENTO DEL CERCO PERIMETRICO EN LA CIUDAD UNIVERSITARIA DE LA UNIVERSIDAD NACIONAL SAN LUIS GONZAGA DE ICA</t>
  </si>
  <si>
    <t>5: RECURSOS DETERMINADOS</t>
  </si>
  <si>
    <t>2094327: RECONSTRUCCION Y EQUIPAMIENTO DE LA FACULTAD DE INGENIERIA PESQUERA Y DE ALIMENTOS DE LA UNIVERSIDAD NACIONAL SAN LUIS GONZAGA – PISCO</t>
  </si>
  <si>
    <t>2187128: MEJORAMIENTO DEL SERVICIO ACADEMICO Y ADMINISTRATIVO DE LA FACULTAD DE ADMINISTRACION EN LA CIUDAD UNIVERSITARIA DE LA UNIVERSIDAD NACIONAL SAN LUIS GONZAGA DE ICA</t>
  </si>
  <si>
    <t>2187129: MEJORAMIENTO DEL SERVICIO ACADEMICO Y ADMINISTRATIVO DE LA FACULTAD DE CIENCIAS ECONOMICAS EN LA CIUDAD UNIVERSITARIA DE LA UNIVERSIDAD NACIONAL SAN LUIS GONZAGA DE ICA</t>
  </si>
  <si>
    <t>2187130: MEJORAMIENTO DEL SERVICIO ACADEMICO Y ADMINISTRATIVO DE LA FACULTAD DE CONTABILIDAD EN LA CIUDAD UNIVERSITARIA DE LA UNIVERSIDAD NACIONAL SAN LUIS GONZAGA DE ICA</t>
  </si>
  <si>
    <t>2188321: MEJORAMIENTO DE LA PRESTACION DEL SERVICIO ACADEMICO Y ADMINISTRATIVO DE LA FACULTAD DE DERECHO Y CIENCIAS POLITICAS EN LA CIUDAD UNIVERSITARIA DE LA UNIVERSIDAD NACIONAL SAN LUIS GONZAGA ICA</t>
  </si>
  <si>
    <t>2190077: MEJORAMIENTO DEL SERVICIO ACADEMICO PARA LA ESPECIALIDAD DE EDUCACION INICIAL Y DEL SERVICIO ADMINISTRATIVO DE LA FACULTAD DE CIENCIAS DE LA EDUCACION Y HUMANIDADES EN LA CIUDAD UNIVERSITARIA DE LA UNIVERSIDAD NACIONAL SAN LUIS GONZAGA DE ICA</t>
  </si>
  <si>
    <t>2190085: AMPLIACION Y MEJORAMIENTO DEL PABELLON ACADEMICO Y PABELLON ADMINISTRATIVO DE LA FACULTAD DE AGRONOMIA DE LA UNIVERSIDAD NACIONAL SAN LUIS GONZAGA DE ICA</t>
  </si>
  <si>
    <t>2190105: MEJORAMIENTO DEL SERVICIO ACADEMICO DE LA FACULTAD DE ODONTOLOGIA EN LA CIUDAD UNIVERSITARIA DE LA UNIVERSIDAD NACIONAL SAN LUIS GONZAGA DE ICA</t>
  </si>
  <si>
    <t>2195093: MEJORAMIENTO DEL SERVICIO ACADEMICO Y ADMINISTRATIVO DE LA FACULTAD DE CIENCIAS EN LA CIUDAD UNIVERSITARIA DE LA UNIVERSIDAD NACIONAL SAN LUIS GONZAGA DE ICA</t>
  </si>
  <si>
    <t>4: DONACIONES Y TRANSFERENCIAS</t>
  </si>
  <si>
    <t>2195094: MEJORAMIENTO DEL SERVICIO ACADEMICO Y ADMINISTRATIVO DE LA FACULTAD DE ENFERMERIA EN LA CIUDAD UNIVERSITARIA DE LA UNIVERSIDAD NACIONAL SAN LUIS GONZAGA DE ICA</t>
  </si>
  <si>
    <t>2195095: MEJORAMIENTO DEL SERVICIO ACADEMICO Y ADMINISTRATIVO DE LA FACULTAD DE INGENIERIA QUIMICA EN LA CIUDAD UNIVERSITARIA DE LA UNIVERSIDAD NACIONAL SAN LUIS GONZAGA DE ICA</t>
  </si>
  <si>
    <t>2195182: MEJORAMIENTO DEL SERVICIO DE TEGNOLOGIA INFORMATICA Y COMUNICACIONES EN LA CIUDAD UNIVERSITARIA DE LA UNIVERSIDAD NACIONAL SAN LUIS GONZAGA DE ICA</t>
  </si>
  <si>
    <t>2250971: MEJORAMIENTO DEL SERVICIO ACADEMICO DE LA FACULTAD DE CIENCIAS DE LA OPERACIÓN TURISMO Y ARQUEOLOGIA DE LA UNIVERSIDAD NACIONAL SAN LUIS GONZAGA DE ICA</t>
  </si>
  <si>
    <t>2285261: MEJORAMIENTO Y AMPLIACION DEL SISTEMA DE AGUA POTABLE Y ALCANTARILLADO EN LA PRESTACION DE SERVICIO EDUCATIVO EN LA CIUDAD UNIVERSITARIA DE LA UNIVERSIDAD NACIONAL SAN LUIS GONZAGA DE ICA, DISTRITO DE ICA, PROVINCIA DE ICA-REGION ICA</t>
  </si>
  <si>
    <t>2285293: MEJORAMIENTO DE LOS SERVICIOS EDUCATIVOS Y ADMINISTRATIVOS DE LA FACULTAD DE INGENIERIA AMBIENTAL Y SANITARIA EN LA CIUDAD UNIVERSITARIA DE LA UNIVERSIDAD NACIONAL SAN LUIS GONZAGA DE ICA, EN EL DISTRITO, PROVINCIA Y REGION ICA</t>
  </si>
  <si>
    <t>2285385: MEJORAMIENTO DEL SERVICIO ACADEMICO Y ADMINISTRATIVO DE LA FACULTAD DE CIENCIAS BIOLOGICAS EN LA CIUDAD UNIVERSITARIA DE LA UNIVERSIDAD NACIONAL SAN LUIS GONZAGA, DISTRITO ICA, PROVINCIA ICA, REGION ICA</t>
  </si>
  <si>
    <t>2379605: CREACION DEL SERVICIO DE INVESTIGACION CIENTIFICA Y TECNOLOGICA DEL CENTRO DE ALTO RENDIMIENTO DE LA UNIVERSIDAD NACIONAL SAN LUIS GONZAGA DE ICA, EN EL DISTRITO DE ICA, PROVINCIA DE ICA, REGION ICA</t>
  </si>
  <si>
    <t>2430743: ADQUISICION DE UNIDAD DE LABORATORIO; EN EL(LA) FACULTAD DE INGENIERIA QUIMICA Y PETROQUIMICA DE LA UNIVERSIDAD NACIONAL SAN LUIS GONZAGA DE ICA DISTRITO DE ICA, PROVINCIA ICA, DEPARTAMENTO ICA</t>
  </si>
  <si>
    <t>2431429: ADQUISICION DE ENRUTADORES (ROUTERS) DE RED; EN EL(LA) UNIVERSIDAD NACIONAL SAN LUIS GONZAGA DE ICA DISTRITO DE ICA, PROVINCIA ICA, DEPARTAMENTO ICA</t>
  </si>
  <si>
    <t>2434819: ADQUISICION DE UNIDAD DE LABORATORIO; EN EL(LA) FACULTAD DE INGENIERIA MECANICA ELECTRICA Y ELECTRONICA DE LA UNIVERSIDAD NACIONAL SAN LUIS GONZAGA DE ICA DISTRITO DE ICA, PROVINCIA ICA, DEPARTAMENTO ICA</t>
  </si>
  <si>
    <t>Total</t>
  </si>
  <si>
    <t>2.1. 1  1. 1  7</t>
  </si>
  <si>
    <t>FUNCIONARIOS DE ALTA DIRECCIÓN DE LAS ENTIDADES</t>
  </si>
  <si>
    <t>2.1. 1  5. 2  1</t>
  </si>
  <si>
    <t>BONIFICACIÓN ESPECIAL A FAVOR DEL DOCENTE INVESTIGADOR</t>
  </si>
  <si>
    <t>2.3. 1  2. 1  3</t>
  </si>
  <si>
    <t>CALZADO</t>
  </si>
  <si>
    <t>2.3. 2  8. 1  4</t>
  </si>
  <si>
    <t>AGUINALDOS DE C.A.S.</t>
  </si>
  <si>
    <t>2.3. 2  8. 1  5</t>
  </si>
  <si>
    <t>VACACIONES TRUNCAS DE C.A.S.</t>
  </si>
  <si>
    <t>2.5. 5  1. 2  1</t>
  </si>
  <si>
    <t>PENSIONISTAS</t>
  </si>
  <si>
    <t>2.6. 2  3. 3  3</t>
  </si>
  <si>
    <t>2.3. 2  1. 1  1</t>
  </si>
  <si>
    <t>2.3. 2  1. 1  2</t>
  </si>
  <si>
    <t>2.3. 2  2. 4  5</t>
  </si>
  <si>
    <t>PUBLICACIÓN EN EL DIARIO OFICIAL</t>
  </si>
  <si>
    <t>2.3. 2  7. 5 99</t>
  </si>
  <si>
    <t>2.3. 2  7.11  6</t>
  </si>
  <si>
    <t>2.3. 2  8. 1 99</t>
  </si>
  <si>
    <t>OTROS GASTOS C.A.S</t>
  </si>
  <si>
    <t>19 RECURSOS POR OPERACIONES OFICIALES DE CREDITO</t>
  </si>
  <si>
    <t>PROCESO PRESUPUESTARIO DEL AÑO 2019</t>
  </si>
  <si>
    <t>2.1. 1  9. 3 98</t>
  </si>
  <si>
    <t>OTROS GASTOS DE PERSONAL</t>
  </si>
  <si>
    <t>2.2. 1  1. 2 98</t>
  </si>
  <si>
    <t>OTROS GASTOS EN PENSIONES</t>
  </si>
  <si>
    <t>TOTAL RUBRO DE FINANCIAMIENTO 19</t>
  </si>
  <si>
    <t>ANEXO 4</t>
  </si>
  <si>
    <r>
      <t>Al cierre del año fiscal 2019 – Por fuente de financiamiento</t>
    </r>
    <r>
      <rPr>
        <sz val="8"/>
        <rFont val="Calibri"/>
        <family val="2"/>
      </rPr>
      <t> </t>
    </r>
  </si>
  <si>
    <t>(En Soles)</t>
  </si>
  <si>
    <t>3: RECURSOS POR OPERACIONES OFICIALES DE CREDITO</t>
  </si>
  <si>
    <t>2312861: MEJORAMIENTO, AMPLIACION DEL SERVICIO EDUCATIVO Y ADMINISTRATIVO DE LA FACULTAD DE PSICOLOGIA EN LA CIUDAD UNIVERSITARIA DE LA UNIVERSIDAD NACIONAL SAN LUIS GONZAGA DE ICA, DISTRITO ICA, PROVINCIA ICA, REGION ICA</t>
  </si>
  <si>
    <t>2314487: MEJORAMIENTO Y AMPLIACION DE LOS SERVICIOS EDUCATIVOS Y ADMINISTRATIVOS DE LA FACULTAD DE ARQUITECTURA EN LA CIUDAD UNIVERSITARIA DE LA UNIVERSIDAD NACIONAL SAN LUIS GONZAGA DE ICA, EN EL DISTRITO, PROVINCIA, REGION ICA</t>
  </si>
  <si>
    <t>2437445: REPARACION DE UNIDAD DE LABORATORIO; EN EL(LA) FACULTAD DE INGENIERIA MECANICA ELECTRICA UNIVERSIDAD NACIONAL SAN LUIS GONZAGA DE ICA DISTRITO DE ICA, PROVINCIA ICA, DEPARTAMENTO ICA</t>
  </si>
  <si>
    <t>2437449: REMODELACION DE SUB ESTACIONES ELECTRICAS; EN EL(LA) FACULTAD DE ENERGIA Y MINAS UNIVERSIDAD NACIONAL SAN LUIS GONZAGA DE ICA DISTRITO DE NASCA, PROVINCIA NASCA, DEPARTAMENTO ICA</t>
  </si>
  <si>
    <t>2438484: ADQUISICION DE UNIDAD DE LABORATORIO; EN EL(LA) UNIVERSIDAD NACIONAL SAN LUIS GONZAGA DE ICA FACULTAD DE AGRONOMIA DISTRITO DE SUBTANJALLA, PROVINCIA ICA, DEPARTAMENTO ICA</t>
  </si>
  <si>
    <t>2438524: REMODELACION DE INSTALACIONES PARA EL TRATAMIENTO DE RESIDUOS RADIACTIVOS; EN EL(LA) UNIVERSIDAD NACIONAL SAN LUIS GONZAGA DE ICA CIUDAD UNIVERSITARIA DISTRITO DE ICA, PROVINCIA ICA, DEPARTAMENTO ICA</t>
  </si>
  <si>
    <t>2438535: REMODELACION DE ADAPTADORES O CONECTORES O INSTALACIONES PARA LABORATORIO; EN EL(LA) UNIVERSIDAD NACIONAL SAN LUIS GONZAGA DE ICA FACULTAD DE INGENIERIA MECANICA ELECTRICA, CIUDAD UNIVERSITARIA DISTRITO DE ICA, PROVINCIA ICA, DEPARTAMENTO ICA</t>
  </si>
  <si>
    <t>2438915: REMODELACION DE INSTALACIONES PARA EL TRATAMIENTO DE RESIDUOS RADIACTIVOS; EN EL(LA) UNIVERSIDAD NACIONAL SAN LUIS GONZAGA DE ICA PERIFERICAS DE CHINCHA Y NASCA DISTRITO DE ICA, PROVINCIA ICA, DEPARTAMENTO ICA</t>
  </si>
  <si>
    <t>Asignación y Ejecución para infraestructura física y tecnológica</t>
  </si>
  <si>
    <t>ANEXO 5</t>
  </si>
  <si>
    <t>PROCESO PRESUPUESTARIO DEL AÑO 2020</t>
  </si>
  <si>
    <t>GASTOS CORRIENTES</t>
  </si>
  <si>
    <t>2.3. 1  7. 1  1</t>
  </si>
  <si>
    <t>ENSERES</t>
  </si>
  <si>
    <t>2.3. 2  4.99 99</t>
  </si>
  <si>
    <t>2.3. 2  7. 4  2</t>
  </si>
  <si>
    <t>PROCESAMIENTOS DE DATOS</t>
  </si>
  <si>
    <t>2.4. 1  3. 1  1</t>
  </si>
  <si>
    <t>A OTRAS UNIDADES DEL GOBIERNO NACIONAL</t>
  </si>
  <si>
    <t>GASTOS DE CAPITAL</t>
  </si>
  <si>
    <t>2.3. 2  2. 5  1</t>
  </si>
  <si>
    <t>DIFUSIÓN EN EL DIARIO OFICIAL</t>
  </si>
  <si>
    <t>2.3. 2  4. 5  1</t>
  </si>
  <si>
    <t>2.3. 2  4. 6  1</t>
  </si>
  <si>
    <t>DE MOBILIARIO Y SIMILARES</t>
  </si>
  <si>
    <t>2.3. 2  4. 7  1</t>
  </si>
  <si>
    <t>2.3. 2  7. 2  1</t>
  </si>
  <si>
    <t>2.3. 2  7. 2  7</t>
  </si>
  <si>
    <t>SERVICIOS COMPLEMENTARIOS DE SALUD</t>
  </si>
  <si>
    <t>2.3. 2  7. 2 99</t>
  </si>
  <si>
    <t>2.3. 2  7.11  3</t>
  </si>
  <si>
    <t xml:space="preserve">SERVICIOS RELACIONADOS CON FLORERIA, JARDINERIA Y OTRAS </t>
  </si>
  <si>
    <t>2.3. 2  7.13  9</t>
  </si>
  <si>
    <t>SERVICIOS DE AUDITORIAS</t>
  </si>
  <si>
    <t>2.6. 3  2. 6  1</t>
  </si>
  <si>
    <t>EQUIPO DE CULTURA Y ARTE</t>
  </si>
  <si>
    <t>2.6. 6  1. 1  7</t>
  </si>
  <si>
    <t>SEMILLAS Y ALMACIGOS</t>
  </si>
  <si>
    <t>2.6. 6  1. 2  1</t>
  </si>
  <si>
    <t>LIBROS Y TEXTOS PARA BIBLIOTECAS</t>
  </si>
  <si>
    <t>2.3. 1 10. 1  2</t>
  </si>
  <si>
    <t>MATERIAL BIOLOGICO</t>
  </si>
  <si>
    <t>2.3. 2  7. 1  7</t>
  </si>
  <si>
    <t>INVESTIGACIONES</t>
  </si>
  <si>
    <t>2.1. 1  9. 3 10</t>
  </si>
  <si>
    <t>BONIFICACIÓN EXTRAORDINARIA POR REACTIVACIÓN ECONÓMICA</t>
  </si>
  <si>
    <t>2.3. 2  8. 1  8</t>
  </si>
  <si>
    <t>ANEXO 6</t>
  </si>
  <si>
    <r>
      <t>Al cierre del año fiscal 2020 – Por fuente de financiamiento</t>
    </r>
    <r>
      <rPr>
        <sz val="8"/>
        <rFont val="Calibri"/>
        <family val="2"/>
      </rPr>
      <t> </t>
    </r>
  </si>
  <si>
    <t>2094327: RECONSTRUCCION Y EQUIPAMIENTO DE LA FACULTAD DE INGENIERIA PESQUERA Y DE ALIMENTOS DE LA UNIVERSIDAD NACIONAL SAN LUIS GONZAGA - PISCO</t>
  </si>
  <si>
    <t>2308227: MEJORAMIENTO DE LOS SERVICIOS ACADEMICOS Y ADMINISTRATIVOS DE LA FACULTAD DE MEDICINA VETERINARIA Y ZOOTECNIA DE LA UNIVERSIDAD NACIONAL SAN LUIS GONZAGA DE ICA, EN EL DISTRITO DE ALTO LARAN-CHINCHA-ICA</t>
  </si>
  <si>
    <t>2309370: MEJORAMIENTO Y AMPLIACION DEL SERVICIO ACADEMICO Y ADMINISTRATIVO DE LA FACULTAD DE OBSTETRICIA EN LA CIUDAD UNIVERSITARIA DE LA UNIVERSIDAD NACIONAL SAN LUIS GONZAGA DE ICA, DISTRITO ICA, PROVINCIA ICA, REGION ICA</t>
  </si>
  <si>
    <t>2380749: MEJORAMIENTO Y AMPLIACION DEL SERVICIO EDUCATIVO DE LA FACULTAD DE INGENIERIA CIVIL DE LA UNIVERSIDAD NACIONAL SAN LUIS GONZAGA DE ICA, EN LA CIUDAD UNIVERSITARIA, DISTRITO DE ICA, PROVINCIA ICA, REGION ICA</t>
  </si>
  <si>
    <t>2467267: CONSTRUCCION DE CERCO PERIMETRICO; EN EL(LA) FACULTAD DE AGRONOMIA DE LA UNIVERSIDAD NACIONAL SAN LUIS GONZAGA EN LA FACULTAD DE AGRONOMIA DE LA UNIVERSIDAD NACIONAL SAN LUIS GONZAGA DISTRITO DE SUBTANJALLA, PROVINCIA ICA, DEPARTAMENTO ICA</t>
  </si>
  <si>
    <t>2491173: ADQUISICION DE EQUIPO DE LABORATORIO; EN DIEZ ESCUELAS PROFESIONALES DE LA UNIVERSIDAD NACIONAL SAN LUIS GONZAGA DISTRITO DE ICA, PROVINCIA ICA, DEPARTAMENTO ICA</t>
  </si>
  <si>
    <t>2492284: ADQUISICION DE EQUIPAMIENTO DE LABORATORIO; EN EL(LA) FACULTAD DE INGENIERIA CIVIL, CIUDAD UNIVERSITARIA DE LA UNIVERSIDAD NACIONAL SAN LUIS GONZAGA DISTRITO DE ICA, PROVINCIA ICA, DEPARTAMENTO ICA</t>
  </si>
  <si>
    <t>2492350: ADQUISICION DE EQUIPAMIENTO DE LABORATORIO Y MOBILIARIO DE LABORATORIO; EN EL(LA) FACULTAD DE OBSTETRICIA EN LA CIUDAD UNIVERSITARIA DE LA UNIVERSIDAD NACIONAL SAN LUIS GONZAGA DISTRITO DE ICA, PROVINCIA ICA, DEPARTAMENTO ICA</t>
  </si>
  <si>
    <t>2492849: ADQUISICION DE EQUIPO DE LABORATORIO; REMODELACION DE LABORATORIO ESPECIFICO Y/O ESPECIALIDAD; EN EL(LA) ESCUELA DE AGRONOMIA DE LA UNIVERSIDAD NACIONAL SAN LUIS GONZAGA DISTRITO DE SUBTANJALLA, PROVINCIA ICA, DEPARTAMENTO ICA</t>
  </si>
  <si>
    <t>2493214: ADQUISICION DE EQUIPAMIENTO DE LABORATORIO Y MOBILIARIO DE LABORATORIO; EN EL(LA) ESCUELA PROFESIONAL DE MEDICINA HUMANA DE LA UNIVERSIDAD NACIONAL SAN LUIS GONZAGA DISTRITO DE ICA, PROVINCIA ICA, DEPARTAMENTO ICA</t>
  </si>
  <si>
    <t>2497754: CONSTRUCCION DE CENTRO DE ACOPIO; ADQUISICION DE CONTENEDOR; EN EL(LA) SEDES Y FILIALES, OFICINA DE SERVICIOS GENERALES DE LA UNIVERSIDAD NACIONAL SAN LUIS GONZAGA DISTRITO DE ICA, PROVINCIA ICA, DEPARTAMENTO ICA</t>
  </si>
  <si>
    <t>2497794: REPARACION DE VEREDA, VIAS DE ACCESO, RAMPA Y SERVICIOS HIGIENICOS Y/O VESTIDORES; EN EL(LA) SEDE Y FILIALES OFICINA DE MANTENIMIENTO DE LA UNIVERSIDAD NACIONAL SAN LUIS GONZAGA DISTRITO DE ICA, PROVINCIA ICA, DEPARTAMENTO ICA</t>
  </si>
  <si>
    <t xml:space="preserve">Fuente: SIAF – MEF </t>
  </si>
  <si>
    <t>ANEXO 7</t>
  </si>
  <si>
    <t>Asignación y Ejecución Asignación y ejecución de Inversiones</t>
  </si>
  <si>
    <t>NUMERO DE RESOLUCION RECTORAL</t>
  </si>
  <si>
    <t>FECHA</t>
  </si>
  <si>
    <t>JUSTIFICACION</t>
  </si>
  <si>
    <t>MONTO</t>
  </si>
  <si>
    <t>GENERICA DE GASTO</t>
  </si>
  <si>
    <t>RECURSO ORDINARIOS</t>
  </si>
  <si>
    <t>R-R-15-R-UNICA-2020</t>
  </si>
  <si>
    <t>COMPENSACION RECTOR Y VICE RECTORES-  D.U.-039-2019-ART.18 -RECURSOS PARA UNIVERSIDADES PUBLICAS EN EL MARCO DEL DECRETO SUPREMO N° 313-2019-EF,</t>
  </si>
  <si>
    <t>R-R-241-R-UNICA-2020</t>
  </si>
  <si>
    <t>DECRETO SUPREMO QUE DISPONE EL REAJUSTE DE PENSIONES DEL REGIMEN DECRETO LEY 20530- TRANSFERENCIA DE PARTIDAS</t>
  </si>
  <si>
    <t>R-R-748-R-UNICA-2020</t>
  </si>
  <si>
    <t>TRANSFERENCIA DE PARTIDAS PARA EL PAGO DE BONIFICACION ESPECIAL PARA EL DOCENTE INVESTIGADOR DE UNIVERSIDADES</t>
  </si>
  <si>
    <t>R-R-756-R-UNICA-2020</t>
  </si>
  <si>
    <t>TRANSFERENCIA DE PARTIDAS PARA LA CONTRATACIÓN TEMPORAL DE PERSONAL TÉCNICO CLAVE EN FAVOR DECRETO DE URGENCIA N° 070-2020</t>
  </si>
  <si>
    <t>RR-1220-R-UNICA-2020</t>
  </si>
  <si>
    <t>TRANSFERENCIA DE PARTIDAS PARA LA ADQUISICION DE EQUIPO DE LABORATORIO; EN DIEZ ESCUELAS PROFESIONALES DE LA UNIVERSIDAD</t>
  </si>
  <si>
    <t>RECURSOS DIRECTAMENTE RECAUDADOS</t>
  </si>
  <si>
    <t>R-R-294-R-UNICA-2020</t>
  </si>
  <si>
    <t>INCORPORACION DE SALDO DE BALANCE POR MAYORES FONDOS</t>
  </si>
  <si>
    <t>R-R-222-R-UNICA-2020</t>
  </si>
  <si>
    <t>REDUCCION DE MARCO POR LA LICENCIA INSTITUCIONAL DENEGADA A LA UNIVERSIDAD</t>
  </si>
  <si>
    <t>DONACIONES Y TRASNFERENCIAS</t>
  </si>
  <si>
    <t>R-R-296-R-UNICA-2020</t>
  </si>
  <si>
    <t>INCORPORACION DE SALDO DE BALANCE</t>
  </si>
  <si>
    <t>RECURSOS DETERMINADOS : CANON Y SOBRECANON, REGALIAS, RENTA DE ADUANAS Y PARTICIPACIONES</t>
  </si>
  <si>
    <t>R-R-866-R-UNICA-2020</t>
  </si>
  <si>
    <t>INCORPORACIÓN DE SALDO DE BALANCE: EJECUCIÓN DE PROYECTOS DE INVESTIGACIÓN, SEGÚN LÍNEAS DE INVESTIGACIÓN, INDICADOR 38 DE LAS CBC DE INVESTIGACIÓN</t>
  </si>
  <si>
    <t>RR-1042-R-UNICA-2020</t>
  </si>
  <si>
    <t>INCORPORACIÓN DE SALDO DE BALANCE: INCLUSIÓN DE PROYECTOS DE INVERSIONES CIVIL Y OBSTETRICIA EXPEDIENTE TÉCNICO Y SUPERVISION DE EXPEDIENTE TÉCNICO</t>
  </si>
  <si>
    <t>RR-1174-R-UNICA-2020</t>
  </si>
  <si>
    <t>INCORPORACIÓN DE SALDO DE BALANCE ADQUISICIÓN DE LICENCIA DE BASE DE DATOS PARA EL SERVICIO BIBLIOGRÁFICO – ACCESOS DE FINES ACADÉMICOS Y CIENTÍFICOS</t>
  </si>
  <si>
    <t>RR-1368-R-UNICA-2020</t>
  </si>
  <si>
    <t>INCOPORACION DE INVERSIONES NO PREVISTAS 2467267 -  2094327  - PLAN DE EMERGENCIA</t>
  </si>
  <si>
    <t>RR-1406-R-UNICA-2020</t>
  </si>
  <si>
    <t>AMPLIACION DE SALDO DE BALANCE AL PROYECTO DE CONSTRUCCION DEL CERCO DE LA FACULTA DE AGRONOMIA</t>
  </si>
  <si>
    <t>RR-1432-R-UNICA-2020</t>
  </si>
  <si>
    <t>AMPLACION DE SALDO DE BALANCE HABILITACIÓN RECURSOS DEL CÓDIGO: DESARROLLO DE INVESTIGACIÓN: EJE. DE PROYECTOS DE INVESTIGACIÓN, OF. DE ABASTECIMIENT</t>
  </si>
  <si>
    <t>RR-1500-R-UNICA-2020</t>
  </si>
  <si>
    <t>D.S   Nº 002-2020-EF  ART.3. APLICACIÓN LA INCORPORACIÓN DE MAYORES INGRESOS ARTÍCULOS 40  D.U Nº 014- 2019, ART. 40. AUTORIZACIÓN _MANTENIMIENTO</t>
  </si>
  <si>
    <t>RR-1733-R-UNICA-2020</t>
  </si>
  <si>
    <t>INCORPORACIÓN DE SALDO DE BALANCE A FIN DE FINANCIAR LA REMODELACION DE LABORATORIO ESPECIFICO Y/O ESPECIALIDAD; EN EL(LA) ESCUELA DE AGRONOMIA</t>
  </si>
  <si>
    <t>RECURSOS POR OPERACIONES OFICIALES DE CREDITO</t>
  </si>
  <si>
    <t>TRANSFERENCIA DE PARTIDAS – DECRETO SUPREMO -405 -2020-EF- EN EL MARCO LA NONAGESIMIA SEGUNDA DISPOSICIÓN COMPLEMENTARIA FINAL LEY 31084</t>
  </si>
  <si>
    <t>RR-1744-R-UNICA-2020</t>
  </si>
  <si>
    <t>R-R-142-R-UNICA-2020</t>
  </si>
  <si>
    <t>FINANCIAMIENTO DE OBRAS POR IMPUESTOS DEL PROYECTO MEJORAMIENTO DE LOS SERVICIOS ACADEMICOS Y ADMINISTRATIVOS DE LA FACULTAD DE MEDICINA VETERINARIA</t>
  </si>
  <si>
    <t>R-R-368-R-UNICA-2020</t>
  </si>
  <si>
    <t>INCORPORACIÃ³N DE SALDO DE BALANCE -POR RECURSOS OPERACIONES OFICIALES DE CRÃ©DITO – OBRA DE CIENCIAS BIOLÃ³GICAS</t>
  </si>
  <si>
    <t>RR-1617-R-UNICA-2020</t>
  </si>
  <si>
    <t>FINANCIAMIENTO DE OBRAS POR IMPUESTOS: LIQUIDACION MEJORAMIENTO DE LOS SERVICIOS ACADEMICOS Y ADMINISTRATIVOS DE LA FACULTAD DE MEDICINA VETERINARIA</t>
  </si>
  <si>
    <r>
      <t>RESOLUCIONES RECTORALES QUE MODIFICARON EL PRESUPUESTO INTITUCIONAL DE APERTURA AÑO FISCAL</t>
    </r>
    <r>
      <rPr>
        <sz val="8"/>
        <color indexed="8"/>
        <rFont val="Arial"/>
        <family val="2"/>
      </rPr>
      <t> </t>
    </r>
    <r>
      <rPr>
        <b/>
        <i/>
        <sz val="10"/>
        <color indexed="56"/>
        <rFont val="Arial"/>
        <family val="2"/>
      </rPr>
      <t xml:space="preserve"> 2020 </t>
    </r>
  </si>
  <si>
    <t>ANEXO 9</t>
  </si>
  <si>
    <t xml:space="preserve"> Asignación y Ejecución para infraestructura física y tecnológica</t>
  </si>
  <si>
    <t>N°</t>
  </si>
  <si>
    <t xml:space="preserve">FACULTAD Y/O DEPENDENCIA  </t>
  </si>
  <si>
    <t xml:space="preserve">RECURSOS ORDINARIOS </t>
  </si>
  <si>
    <t>DETERMINADOS</t>
  </si>
  <si>
    <t xml:space="preserve">TOTAL </t>
  </si>
  <si>
    <t>ENERO</t>
  </si>
  <si>
    <t>FEBRERO</t>
  </si>
  <si>
    <t xml:space="preserve">MARZO </t>
  </si>
  <si>
    <t>FACULTAD DE CIENCIAS</t>
  </si>
  <si>
    <t>FACULTAD DE CIENCIAS DE LA EDUCACION Y HUMANIDADES</t>
  </si>
  <si>
    <t>FACULTAD DE DERECHO Y CIENCIAS POLITICAS</t>
  </si>
  <si>
    <t>FACULTAD DE ENFERMERIA</t>
  </si>
  <si>
    <t>FACULTAD DE OBSTETRICIA</t>
  </si>
  <si>
    <t>FACULTAD DE ODONTOLOGIA</t>
  </si>
  <si>
    <t>FACULTAD DE PSICOLOGIA</t>
  </si>
  <si>
    <t>FUNDO ARRABALES</t>
  </si>
  <si>
    <t>SERVICIO PSICOPEDAGOGICO</t>
  </si>
  <si>
    <t>UNIDAD DE ABASTECIMIENTO</t>
  </si>
  <si>
    <t>UNIDAD DE BIBLIOTECA</t>
  </si>
  <si>
    <t>CENTRO DE IDIOMAS</t>
  </si>
  <si>
    <t>CLINICA ODONTOLOGICA</t>
  </si>
  <si>
    <t>COMEDOR ICA</t>
  </si>
  <si>
    <t>ESCUELA DE POSGRADO</t>
  </si>
  <si>
    <t>TOTAL</t>
  </si>
  <si>
    <t>ANEXO 10</t>
  </si>
  <si>
    <r>
      <t>LEY 31084 :  PRESUPUE</t>
    </r>
    <r>
      <rPr>
        <b/>
        <sz val="8"/>
        <color indexed="8"/>
        <rFont val="Calibri"/>
        <family val="2"/>
      </rPr>
      <t>STO INSTITUCIONAL DE APERTURA 2021</t>
    </r>
  </si>
  <si>
    <t>CATEGORIA PRESUPUESTAL</t>
  </si>
  <si>
    <t>RECURSOS ORDINARIOS</t>
  </si>
  <si>
    <t>RECURSOS DETERMINADOS</t>
  </si>
  <si>
    <t>2 1 PERSONAL Y OBLIGACIONES SOCIALES</t>
  </si>
  <si>
    <t>2 2 PENSIONES Y OTRAS PRESTACIONES SOCIALES</t>
  </si>
  <si>
    <t>2 3 BIENES Y SERVICIOS</t>
  </si>
  <si>
    <t>2 5 OTROS GASTOS</t>
  </si>
  <si>
    <t>2 6 ADQUISICION DE ACTIVOS NO FINANCIEROS</t>
  </si>
  <si>
    <t>Anexo 3 Asignación y Ejecución para infraestructura física y tecnológica
Al cierre del año fiscal 2018 – Por fuente de financiamiento
(En Soles)</t>
  </si>
  <si>
    <t>Nro. Inversiones</t>
  </si>
  <si>
    <t xml:space="preserve">DEVENGADO
</t>
  </si>
  <si>
    <t>MEJORAMIENTO Y AMPLIACION DEL SISTEMA DE AGUA POTABLE Y ALCANTARILLADO EN LA PRESTACION DE SERVICIO EDUCATIVO EN LA CIUDAD UNIVERSITARIA DE LA UNIVERSIDAD NACIONAL SAN LUIS GONZAGA DE ICA, DISTRITO DE ICA, PROVINCIA DE ICA-REGION ICA</t>
  </si>
  <si>
    <t>Meta: 00001 - 0192407 DOTACION DE SERVICIOS BASICOS OPTIMOS PARA EL SERVICIO EDUCATIVO; METRO LINEAL: 1,726.500; ICA, ICA, ICA</t>
  </si>
  <si>
    <t>ADQUISICION DE ACTIVOS NO FINANCIEROS</t>
  </si>
  <si>
    <t>TOTAL META 0001</t>
  </si>
  <si>
    <t>RECONSTRUCCION Y EQUIPAMIENTO DE LA FACULTAD DE INGENIERIA PESQUERA Y DE ALIMENTOS DE LA UNIVERSIDAD NACIONAL SAN LUIS GONZAGA - PISCO</t>
  </si>
  <si>
    <t>Meta: 00001 - 0037703 MEJORAMIENTO DE SERVICIOS EDUCATIVOS E INFRAESTRUCTURA EDUCATIVA; M2: 1,000.000; ICA, PISCO, TUPAC AMARU INCA</t>
  </si>
  <si>
    <t>TOTAL META 0032</t>
  </si>
  <si>
    <t>CONSTRUCCION DE CERCO PERIMÉTRICO; EN EL(LA) FACULTAD DE AGRONOMIA DE LA UNIVERSIDAD NACIONAL SAN LUIS GONZAGA EN LA FACULTAD DE AGRONOMIA DE LA UNIVERSIDAD NACIONAL SAN LUIS GONZAGA DISTRITO DE SUBTANJALLA, PROVINCIA ICA, DEPARTAMENTO ICA</t>
  </si>
  <si>
    <t>Meta: 00001 - 0037703 MEJORAMIENTO DE SERVICIOS EDUCATIVOS E INFRAESTRUCTURA EDUCATIVA; M2: 1,465.000; ICA, ICA, SUBTANJALLA</t>
  </si>
  <si>
    <t>TOTAL META 0033</t>
  </si>
  <si>
    <t>MEJORAMIENTO Y AMPLIACION DEL SERVICIO ACADEMICO Y ADMINISTRATIVO DE LA FACULTAD DE OBSTETRICIA EN LA CIUDAD UNIVERSITARIA DE LA UNIVERSIDAD NACIONAL SAN LUIS GONZAGA DE ICA, DISTRITO ICA, PROVINCIA ICA, REGION ICA</t>
  </si>
  <si>
    <t>Meta: 00001 - 0038910 DOTAR DE INFRAESTRUCTURA ADECUADA Y PROGRAMADA PARA LOS OBJETIVOS EDUCATIVOS DE LA INSTITUCION; EXPEDIENTE TECNICO: 1.000; ICA, ICA, ICA</t>
  </si>
  <si>
    <t>TOTAL META 0034</t>
  </si>
  <si>
    <t xml:space="preserve"> MEJORAMIENTO Y AMPLIACION DEL SERVICIO EDUCATIVO DE LA FACULTAD DE INGENIERIA CIVIL DE LA UNIVERSIDAD NACIONAL SAN LUIS GONZAGA DE ICA, EN LA CIUDAD UNIVERSITARIA, DISTRITO DE ICA, PROVINCIA ICA, REGION ICA</t>
  </si>
  <si>
    <t>TOTAL META 0035</t>
  </si>
  <si>
    <t>CONSTRUCCION DE CENTRO DE ACOPIO; ADQUISICION DE CONTENEDOR; EN EL(LA) SEDES Y FILIALES , OFICINA DE SERVICIOS GENERALES DE LA UNIVERSIDAD NACIONAL SAN LUIS GONZAGA DISTRITO DE ICA, PROVINCIA ICA, DEPARTAMENTO ICA</t>
  </si>
  <si>
    <t>Meta: 00001 - 0037703 MEJORAMIENTO DE SERVICIOS EDUCATIVOS E INFRAESTRUCTURA EDUCATIVA; M2: 156.000; ICA, ICA, ICA</t>
  </si>
  <si>
    <t>TOTAL META 0036</t>
  </si>
  <si>
    <t>ADQUISICION DE EQUIPO DE LABORATORIO; REMODELACION DE LABORATORIO ESPECIFICO Y/O ESPECIALIDAD; EN EL(LA) ESCUELA DE AGRONOMIA DE LA UNIVERSIDAD NACIONAL SAN LUIS GONZAGA DISTRITO DE SUBTANJALLA, PROVINCIA ICA, DEPARTAMENTO ICA</t>
  </si>
  <si>
    <t>Meta: 00001 - 0037703 MEJORAMIENTO DE SERVICIOS EDUCATIVOS E INFRAESTRUCTURA EDUCATIVA; UNIDAD: 1,532.000; ICA, ICA, SUBTANJALLA</t>
  </si>
  <si>
    <t>TOTAL META 0037</t>
  </si>
  <si>
    <t>REPARACION DE VEREDA, VIAS DE ACCESO, RAMPA Y SERVICIOS HIGIENICOS Y/O VESTIDORES; EN EL(LA) SEDE Y FILIALES OFICINA DE MANTENIMIENTO DE LA UNIVERSIDAD NACIONAL SAN LUIS GONZAGA DISTRITO DE ICA, PROVINCIA ICA, DEPARTAMENTO ICA</t>
  </si>
  <si>
    <t>Meta: 00001 - 0038910 DOTAR DE INFRAESTRUCTURA ADECUADA Y PROGRAMADA PARA LOS OBJETIVOS EDUCATIVOS DE LA INSTITUCION; M2: 1,532.000; ICA, ICA, ICA</t>
  </si>
  <si>
    <r>
      <t>Al  31 de Agosto del 2021 – Por fuente de financiamiento</t>
    </r>
    <r>
      <rPr>
        <sz val="8"/>
        <rFont val="Calibri"/>
        <family val="2"/>
      </rPr>
      <t> </t>
    </r>
  </si>
  <si>
    <t>EJECUCION DEL PLAN DE MANTENIMIENTO POR CADA CENTRO DE COSTO (META 13)</t>
  </si>
  <si>
    <t>MANTENIMIENTO Y OPERACIÓN DE LA INFRAESTRUCTURA  Y EQUIPAMIENTO</t>
  </si>
  <si>
    <t>ABRIL</t>
  </si>
  <si>
    <t>MAYO</t>
  </si>
  <si>
    <t>JUNIO</t>
  </si>
  <si>
    <t>JULIO</t>
  </si>
  <si>
    <t>AGOSTO</t>
  </si>
  <si>
    <t>FACULTAD DE ADMINISTRACION</t>
  </si>
  <si>
    <t>FACULTAD DE AGRONOMIA</t>
  </si>
  <si>
    <t>FACULTAD DE ARQUITECTURA</t>
  </si>
  <si>
    <t>FACULTAD DE CIENCIAS BIOLOGICAS</t>
  </si>
  <si>
    <t>FACULTAD DE CIENCIAS DE LA COMUNICACION, TURISMO Y ARQUEOLOGIA</t>
  </si>
  <si>
    <t>FACULTAD DE CIENCIAS ECONOMICAS Y NEGOCIOS INTERNACIONALES</t>
  </si>
  <si>
    <t>FACULTAD DE CONTABILIDAD</t>
  </si>
  <si>
    <t>FACULTAD DE FARMACIA Y BIOQUIMICA</t>
  </si>
  <si>
    <t>FACULTAD DE INGENIERIA AMBIENTAL Y SANITARIA</t>
  </si>
  <si>
    <t>FACULTAD DE INGENIERIA CIVIL</t>
  </si>
  <si>
    <t>FACULTAD DE INGENIERIA DE MINAS Y METALURGIA</t>
  </si>
  <si>
    <t>FACULTAD DE INGENIERIA DE SISTEMAS</t>
  </si>
  <si>
    <t>FACULTAD DE INGENIERIA ELECTRONICA, ELECTRICA Y MECANICA</t>
  </si>
  <si>
    <t>FACULTAD DE INGENIERIA PESQUERA Y DE ALIMENTOS</t>
  </si>
  <si>
    <t>FACULTAD DE INGENIERIA QUIMICA Y PETROQUIMICA</t>
  </si>
  <si>
    <t>FACULTAD DE MEDICINA HUMANA</t>
  </si>
  <si>
    <t>FACULTAD DE VETERINARIA</t>
  </si>
  <si>
    <t>CIUDAD UNIVERSITARIA</t>
  </si>
  <si>
    <t>DIGA</t>
  </si>
  <si>
    <t>DIGA  - PATRIMONIO</t>
  </si>
  <si>
    <t>DIRECCION DE BIENESTAR UNIVERSITARIO</t>
  </si>
  <si>
    <t>DIRECCION DE REGISTRO, MATRICULA Y ESTADISTICA</t>
  </si>
  <si>
    <t>DIRECCION DE RESPONSABILIDAD SOCIAL UNIVERSITARIA, PROYECCION SOCIAL Y EXTENSION CULTURAL - RESPONSABILIDAD SOCIAL UNIVERSITARIA</t>
  </si>
  <si>
    <t>DIRECCION DE SERVICIOS ACADEMICOS</t>
  </si>
  <si>
    <t>ESTACION SOLAR</t>
  </si>
  <si>
    <t>INSTITUTO DE INVESTIGACION</t>
  </si>
  <si>
    <t>LOCAL CENTRAL</t>
  </si>
  <si>
    <t>OFICINA DE TECNOLOGIAS DE LA INFORMACION</t>
  </si>
  <si>
    <t>SECRETARIA GENERAL</t>
  </si>
  <si>
    <t>SERVICIOS MEDICOS</t>
  </si>
  <si>
    <t>TIC - PLAN DE MANTENIMIENTO</t>
  </si>
  <si>
    <t>UNIDAD DE INFRAESTRUCTURA Y MANTENIMIENTO</t>
  </si>
  <si>
    <t>UNIDAD DE RECREACION Y DEPORTE Y PRODAC</t>
  </si>
  <si>
    <t>UNIDAD DE SERVICIOS GENERALES</t>
  </si>
  <si>
    <t>UNIDAD DE TESORERIA</t>
  </si>
  <si>
    <t>VICE RECTORADO DE INVESTIGACION</t>
  </si>
  <si>
    <t>PLAN DE MANTEMIENTO DE INFRAESTRUCTURA Y EQUIPOS</t>
  </si>
  <si>
    <t>FACULTAD DE CIENCIAS DE LA COMUNICACION, TURISMO Y ARQUEOLOGIA - TURISMO</t>
  </si>
  <si>
    <t>CEPU</t>
  </si>
  <si>
    <t>DIRECCION DE ADMISION</t>
  </si>
  <si>
    <t>RECTORADO</t>
  </si>
  <si>
    <t>UNIDAD DE ABASTECIMIENTO - ADJUDICACIONES</t>
  </si>
  <si>
    <t>UNIDAD DE ABASTECIMIENTO - ALMACEN</t>
  </si>
  <si>
    <t>UNIDAD DE SEGUIMIENTO Y APOYO AL GRADUADO</t>
  </si>
  <si>
    <t>UNIDAD DE TESORERIA - COSTOS</t>
  </si>
  <si>
    <t>ANULACIONES/REBAJAS</t>
  </si>
  <si>
    <t>SERVICIOS EDUCACIONALES COMPLEMENTARIOS - PLAN DE MANTENIMIENTO (DOTACION DE AULAS VIRTUALES)</t>
  </si>
  <si>
    <t>ANEXO  11</t>
  </si>
  <si>
    <t>PROCESO PRESUPUESTARIO DEL AÑO 2021</t>
  </si>
  <si>
    <t>DEL MES DE ENERO A AGOSTO</t>
  </si>
  <si>
    <t>2.3. 2  7.11  5</t>
  </si>
  <si>
    <t>SERVICIOS DE ALIMENTACION DE CONSUMO HUMANO</t>
  </si>
  <si>
    <t>2.3. 2  9. 1  1</t>
  </si>
  <si>
    <t xml:space="preserve">LOCACIÓN DE SERVICIOS REALIZADOS POR PERSONAS </t>
  </si>
  <si>
    <t>2.3. 1  2. 1  2</t>
  </si>
  <si>
    <t>TEXTILES Y ACABADOS TEXTILES</t>
  </si>
  <si>
    <t>2.3. 1 10. 1  5</t>
  </si>
  <si>
    <t xml:space="preserve">SUMINISTROS DE ACCESORIOS Y/O MATERIALES DE USO </t>
  </si>
  <si>
    <t>2.3. 1 11. 1  3</t>
  </si>
  <si>
    <t>PARA MOBILIARIO Y SIMILARES</t>
  </si>
  <si>
    <t>2.3. 2  7. 9 99</t>
  </si>
  <si>
    <t>OTROS RELACIONADOS A ORGANIZACION DE EVENTOS</t>
  </si>
  <si>
    <t>2.6. 6  1. 3 99</t>
  </si>
  <si>
    <t>OTROS ACTIVOS INTANGIBLES</t>
  </si>
  <si>
    <t>PROYECCION DE PRESUPUESTO PARA INVESTIGACION  2022</t>
  </si>
  <si>
    <t>ACTIVIDAD PRESUPUESTAL</t>
  </si>
  <si>
    <t>PARTIDA PRESUPUESTAL</t>
  </si>
  <si>
    <t>FOMENTO DE LA INVESTIGACION FORMATIVA</t>
  </si>
  <si>
    <t>23.11.11</t>
  </si>
  <si>
    <t>23.15.11</t>
  </si>
  <si>
    <t>RESPUESTO Y ACCESORIOS</t>
  </si>
  <si>
    <t>23.15.12</t>
  </si>
  <si>
    <t>23.21.21</t>
  </si>
  <si>
    <t>2.3. 2 7. 3 2</t>
  </si>
  <si>
    <r>
      <rPr>
        <sz val="7"/>
        <rFont val="Arial Narrow"/>
        <family val="2"/>
      </rPr>
      <t>2.3.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2</t>
    </r>
    <r>
      <rPr>
        <sz val="7"/>
        <rFont val="Times New Roman"/>
        <family val="1"/>
      </rPr>
      <t xml:space="preserve">  </t>
    </r>
    <r>
      <rPr>
        <sz val="7"/>
        <rFont val="Arial Narrow"/>
        <family val="2"/>
      </rPr>
      <t>7.11</t>
    </r>
    <r>
      <rPr>
        <sz val="7"/>
        <rFont val="Times New Roman"/>
        <family val="1"/>
      </rPr>
      <t xml:space="preserve">  </t>
    </r>
    <r>
      <rPr>
        <sz val="7"/>
        <rFont val="Arial Narrow"/>
        <family val="2"/>
      </rPr>
      <t>6</t>
    </r>
  </si>
  <si>
    <r>
      <rPr>
        <sz val="7"/>
        <rFont val="Arial Narrow"/>
        <family val="2"/>
      </rPr>
      <t>SERVICIO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DE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IMPRESIONES,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ENCUADERNACION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Y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EMPASTADO</t>
    </r>
  </si>
  <si>
    <r>
      <rPr>
        <sz val="7"/>
        <rFont val="Arial Narrow"/>
        <family val="2"/>
      </rPr>
      <t>2.3.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2</t>
    </r>
    <r>
      <rPr>
        <sz val="7"/>
        <rFont val="Times New Roman"/>
        <family val="1"/>
      </rPr>
      <t xml:space="preserve">  </t>
    </r>
    <r>
      <rPr>
        <sz val="7"/>
        <rFont val="Arial Narrow"/>
        <family val="2"/>
      </rPr>
      <t>7.11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99</t>
    </r>
  </si>
  <si>
    <r>
      <rPr>
        <sz val="7"/>
        <rFont val="Arial Narrow"/>
        <family val="2"/>
      </rPr>
      <t>SERVICIOS</t>
    </r>
    <r>
      <rPr>
        <sz val="7"/>
        <rFont val="Times New Roman"/>
        <family val="1"/>
      </rPr>
      <t xml:space="preserve"> </t>
    </r>
    <r>
      <rPr>
        <sz val="7"/>
        <rFont val="Arial Narrow"/>
        <family val="2"/>
      </rPr>
      <t>DIVERSOS</t>
    </r>
  </si>
  <si>
    <t>2.3. 1 1. 1 1</t>
  </si>
  <si>
    <r>
      <rPr>
        <sz val="7"/>
        <rFont val="Arial"/>
        <family val="2"/>
      </rPr>
      <t>2.3. 1  9. 1  2</t>
    </r>
  </si>
  <si>
    <r>
      <rPr>
        <sz val="7"/>
        <rFont val="Arial"/>
        <family val="2"/>
      </rPr>
      <t>MATERIAL DIDACTICO, ACCESORIOS Y UTILES DE ENSEÑANZA</t>
    </r>
  </si>
  <si>
    <t>2.3. 2 7.11 99</t>
  </si>
  <si>
    <r>
      <rPr>
        <sz val="8"/>
        <rFont val="Calibri"/>
        <family val="2"/>
      </rPr>
      <t>2.3. 2  1. 2  1</t>
    </r>
  </si>
  <si>
    <r>
      <rPr>
        <sz val="8"/>
        <rFont val="Calibri"/>
        <family val="2"/>
      </rPr>
      <t>2.3. 2  7. 3  2</t>
    </r>
  </si>
  <si>
    <r>
      <rPr>
        <sz val="8"/>
        <rFont val="Calibri"/>
        <family val="2"/>
      </rPr>
      <t>2.3. 1  1. 1  1</t>
    </r>
  </si>
  <si>
    <r>
      <rPr>
        <sz val="8"/>
        <rFont val="Calibri"/>
        <family val="2"/>
      </rPr>
      <t>2.3. 1  5. 1  1</t>
    </r>
  </si>
  <si>
    <t>DESARROLLO DE INVESTIGACIONES</t>
  </si>
  <si>
    <t>23.19.12</t>
  </si>
  <si>
    <t>26.32.21</t>
  </si>
  <si>
    <t>GENERACION , TRANSFERENCIA Y ADOPCION DE TECNOLOGIAS - SISTEMA DE TECNOLOGIA DE ALTO RENDIMIENTO</t>
  </si>
  <si>
    <t>INNOVACIONES TECNOLOGICAS PARA EL PROGRAMA DE GESTION DE CALIDAD</t>
  </si>
  <si>
    <t>PARA ACTIVIDADES DE INVESTIGACION</t>
  </si>
  <si>
    <t>PARA FEDU</t>
  </si>
  <si>
    <t>PROYECCION INTEGRAL DEL PLAN DE MANTENIMIENTO 2022</t>
  </si>
  <si>
    <t xml:space="preserve"> MANTENIMIENTO Y OPERACION DE LA INFRAESTRUCTURA Y EQUIPAMIENTO</t>
  </si>
  <si>
    <r>
      <rPr>
        <sz val="8"/>
        <rFont val="Calibri Light"/>
        <family val="2"/>
      </rPr>
      <t>2.3. 1  5. 3  1</t>
    </r>
  </si>
  <si>
    <r>
      <rPr>
        <sz val="8"/>
        <rFont val="Calibri Light"/>
        <family val="2"/>
      </rPr>
      <t>ASEO, LIMPIEZA Y TOCADOR</t>
    </r>
  </si>
  <si>
    <r>
      <rPr>
        <sz val="8"/>
        <rFont val="Calibri Light"/>
        <family val="2"/>
      </rPr>
      <t>2.3. 1 11. 1  5</t>
    </r>
  </si>
  <si>
    <r>
      <rPr>
        <sz val="8"/>
        <rFont val="Calibri Light"/>
        <family val="2"/>
      </rPr>
      <t>OTROS MATERIALES DE MANTENIMIENTO</t>
    </r>
  </si>
  <si>
    <r>
      <rPr>
        <sz val="8"/>
        <rFont val="Calibri Light"/>
        <family val="2"/>
      </rPr>
      <t>2.3. 1 11. 1  6</t>
    </r>
  </si>
  <si>
    <r>
      <rPr>
        <sz val="8"/>
        <rFont val="Calibri Light"/>
        <family val="2"/>
      </rPr>
      <t>MATERIALES DE  ACONDICIONAMIENTO</t>
    </r>
  </si>
  <si>
    <r>
      <rPr>
        <sz val="8"/>
        <rFont val="Calibri Light"/>
        <family val="2"/>
      </rPr>
      <t>2.3. 2  4. 6  1</t>
    </r>
  </si>
  <si>
    <r>
      <rPr>
        <sz val="8"/>
        <rFont val="Calibri Light"/>
        <family val="2"/>
      </rPr>
      <t>DE MOBILIARIO Y SIMILARES</t>
    </r>
  </si>
  <si>
    <r>
      <rPr>
        <sz val="8"/>
        <rFont val="Calibri Light"/>
        <family val="2"/>
      </rPr>
      <t>2.3. 2  4. 7  1</t>
    </r>
  </si>
  <si>
    <r>
      <rPr>
        <sz val="8"/>
        <rFont val="Calibri Light"/>
        <family val="2"/>
      </rPr>
      <t>DE MAQUINARIAS Y EQUIPOS</t>
    </r>
  </si>
  <si>
    <r>
      <rPr>
        <sz val="8"/>
        <rFont val="Calibri Light"/>
        <family val="2"/>
      </rPr>
      <t>2.3. 2  4.99 99</t>
    </r>
  </si>
  <si>
    <r>
      <rPr>
        <sz val="8"/>
        <rFont val="Calibri Light"/>
        <family val="2"/>
      </rPr>
      <t>DE OTROS BIENES Y ACTIVOS</t>
    </r>
  </si>
  <si>
    <t>2.3. 2 7.11 3</t>
  </si>
  <si>
    <t>SERVICIOS RELACIONADOS CON FLORERIA, JARDINERIA Y OTRAS 0 513,360 513,360 0.00 513,360.00 0.00
ACTIVIDADES SIMILARES</t>
  </si>
  <si>
    <r>
      <rPr>
        <sz val="8"/>
        <rFont val="Calibri Light"/>
        <family val="2"/>
      </rPr>
      <t>SERVICIOS DIVERSOS</t>
    </r>
  </si>
  <si>
    <r>
      <rPr>
        <sz val="8"/>
        <rFont val="Calibri Light"/>
        <family val="2"/>
      </rPr>
      <t>2.3. 2  7.11 99</t>
    </r>
  </si>
  <si>
    <t>26.32.31</t>
  </si>
  <si>
    <t>26.31.33</t>
  </si>
  <si>
    <t>26.23.9.99</t>
  </si>
  <si>
    <t>PLAN DE MANTENIMIENTO DE INFRAESTRUCTURA Y EQUIPOS</t>
  </si>
  <si>
    <r>
      <rPr>
        <sz val="8"/>
        <rFont val="Calibri Light"/>
        <family val="2"/>
      </rPr>
      <t>2.3. 1  5. 4  1</t>
    </r>
  </si>
  <si>
    <r>
      <rPr>
        <sz val="8"/>
        <rFont val="Calibri Light"/>
        <family val="2"/>
      </rPr>
      <t>2.3. 1 11. 1  2</t>
    </r>
  </si>
  <si>
    <r>
      <rPr>
        <sz val="8"/>
        <rFont val="Calibri Light"/>
        <family val="2"/>
      </rPr>
      <t>2.3. 1 11. 1  3</t>
    </r>
  </si>
  <si>
    <r>
      <rPr>
        <sz val="8"/>
        <rFont val="Calibri Light"/>
        <family val="2"/>
      </rPr>
      <t>2.3. 1 11. 1  4</t>
    </r>
  </si>
  <si>
    <t>2.3. 2 4. 5 1</t>
  </si>
  <si>
    <t>2.3. 2 4. 7 1</t>
  </si>
  <si>
    <t>2.3. 2 4.99 99</t>
  </si>
  <si>
    <t>2.3. 2 6. 3 2</t>
  </si>
  <si>
    <t>2.3. 2 6. 3 3</t>
  </si>
  <si>
    <t>GESTION ADMINISTRATIVA</t>
  </si>
  <si>
    <t>2309370. MEJORAMIENTO Y AMPLIACION DEL SERVICIO ACADEMICO Y ADMINISTRATIVO DE LA FACULTAD DE OBSTETRICIA EN LA CIUDAD UNIVERSITARIA DE LA UNIVERSIDAD NACIONAL SAN LUIS GONZAGA DE ICA, DISTRITO ICA, PROVINCIA ICA, REGION ICA</t>
  </si>
  <si>
    <t>2312861. MEJORAMIENTO, AMPLIACION DEL SERVICIO EDUCATIVO Y ADMINISTRATIVO DE LA FACULTAD DE PSICOLOGIA EN LA CIUDAD UNIVERSITARIA DE LA UNIVERSIDAD NACIONAL SAN LUIS GONZAGA DE ICA, DISTRITO ICA, PROVINCIA ICA, REGION ICA</t>
  </si>
  <si>
    <t>2314487. MEJORAMIENTO Y AMPLIACION DE LOS SERVICIOS EDUCATIVOS Y ADMINISTRATIVOS DE LA FACULTAD DE ARQUITECTURA EN LA CIUDAD UNIVERSITARIA DE LA UNIVERSIDAD NACIONAL SAN LUIS GONZAGA DE ICA, EN EL DISTRITO, PROVINCIA, REGION ICA</t>
  </si>
  <si>
    <t>2380749. MEJORAMIENTO Y AMPLIACION DEL SERVICIO EDUCATIVO DE LA FACULTAD DE INGENIERIA CIVIL DE LA UNIVERSIDAD NACIONAL SAN LUIS GONZAGA DE ICA, EN LA CIUDAD UNIVERSITARIA, DISTRITO DE ICA, PROVINCIA ICA, REGION ICA</t>
  </si>
  <si>
    <t>5000276. GESTION DEL PROGRAMA</t>
  </si>
  <si>
    <t xml:space="preserve"> ASIGNACION A FONDOS PARA PERSONAL</t>
  </si>
  <si>
    <t xml:space="preserve"> PERSONAL NOMBRADO</t>
  </si>
  <si>
    <t xml:space="preserve"> SERVICIO DE SUMINISTRO DE ENERGIA ELECTRICA</t>
  </si>
  <si>
    <t>LIBROS, DIARIOS, REVISTAS Y OTROS BIENES IMPRESOS NO VINCULADOS A ENSEÑANZA</t>
  </si>
  <si>
    <t xml:space="preserve"> SERVICIO DE IMPRESIONES, ENCUADERNACION Y EMPASTADO</t>
  </si>
  <si>
    <t xml:space="preserve"> CONTRATO ADMINISTRATIVO DE SERVICIOS</t>
  </si>
  <si>
    <t xml:space="preserve"> AGUINALDOS DE C.A.S.</t>
  </si>
  <si>
    <t xml:space="preserve"> LOCACIÓN DE SERVICIOS REALIZADOS POR PERSONAS NATURALES RELACIONADAS AL ROL DE LA ENTIDAD</t>
  </si>
  <si>
    <t>5003032. SEGUIMIENTO Y EVALUACION DEL PROGRAMA</t>
  </si>
  <si>
    <t>5005854. ACREDITACION DE CARRERAS PROFESIONALES</t>
  </si>
  <si>
    <t xml:space="preserve"> OTROS BIENES</t>
  </si>
  <si>
    <t xml:space="preserve"> VIATICOS Y ASIGNACIONES POR COMISION DE SERVICIO</t>
  </si>
  <si>
    <t xml:space="preserve"> SERVICIO DE PUBLICIDAD</t>
  </si>
  <si>
    <t>5005856. SELECCION DOCENTE</t>
  </si>
  <si>
    <t>5005857. EJERCICIO DE LA DOCENCIA UNIVERSITARIA</t>
  </si>
  <si>
    <t xml:space="preserve"> AGUINALDOS</t>
  </si>
  <si>
    <t xml:space="preserve"> BONIFICACION POR ESCOLARIDAD</t>
  </si>
  <si>
    <t xml:space="preserve"> CONTRIBUCIONES A ESSALUD</t>
  </si>
  <si>
    <t xml:space="preserve"> OTRAS RETRIBUCIONES Y COMPLEMENTOS</t>
  </si>
  <si>
    <t xml:space="preserve"> ALIMENTOS Y BEBIDAS PARA CONSUMO ANIMAL</t>
  </si>
  <si>
    <t xml:space="preserve"> PAPELERIA EN GENERAL, UTILES Y MATERIALES DE OFICINA</t>
  </si>
  <si>
    <t>MATERIAL, INSUMOS, INSTRUMENTAL Y ACCESORIOS  MEDICOS, QUIRURGICOS, ODONTOLOGICOS Y DE LABORATORIO</t>
  </si>
  <si>
    <t xml:space="preserve"> OTROS MATERIALES DIVERSOS DE ENSEÑANZA</t>
  </si>
  <si>
    <t>5005858. EVALUACION DE DOCENTES</t>
  </si>
  <si>
    <t xml:space="preserve"> SERVICIOS DIVERSOS</t>
  </si>
  <si>
    <t>5005859. CAPACITACION DOCENTE</t>
  </si>
  <si>
    <t xml:space="preserve"> REALIZADO POR PERSONAS JURIDICAS</t>
  </si>
  <si>
    <t xml:space="preserve"> REALIZADO POR PERSONAS NATURALES</t>
  </si>
  <si>
    <t>5005860. GESTION CURRICULAR</t>
  </si>
  <si>
    <t>5005861. FOMENTO DE LA INVESTIGACION FORMATIVA</t>
  </si>
  <si>
    <t xml:space="preserve"> REPUESTOS Y ACCESORIOS</t>
  </si>
  <si>
    <t>5005862. APOYO ACADEMICO</t>
  </si>
  <si>
    <t>5005863. BIENESTAR Y ASISTENCIA SOCIAL</t>
  </si>
  <si>
    <t xml:space="preserve"> MATERIAL, INSUMOS, INSTRUMENTAL Y ACCESORIOS  MEDICOS, QUIRURGICOS, ODONTOLOGICOS Y DE LABORATORIO</t>
  </si>
  <si>
    <t>LOCACIÓN DE SERVICIOS REALIZADOS POR PERSONAS NATURALES RELACIONADAS AL ROL DE LA ENTIDAD</t>
  </si>
  <si>
    <t xml:space="preserve"> ASEO, LIMPIEZA Y TOCADOR</t>
  </si>
  <si>
    <t xml:space="preserve"> MEDICAMENTOS</t>
  </si>
  <si>
    <t>5005864. SERVICIOS EDUCACIONALES COMPLEMENTARIOS</t>
  </si>
  <si>
    <t xml:space="preserve"> ALIMENTOS Y BEBIDAS PARA CONSUMO HUMANO</t>
  </si>
  <si>
    <t>SUMINISTROS DE ACCESORIOS Y/O MATERIALES DE USO FORESTAL</t>
  </si>
  <si>
    <t xml:space="preserve"> DE SEGURIDAD</t>
  </si>
  <si>
    <t xml:space="preserve"> SERVICIOS RELACIONADOS CON FLORERIA, JARDINERIA Y OTRAS ACTIVIDADES SIMILARES</t>
  </si>
  <si>
    <t xml:space="preserve"> OTROS SERVICIOS DE INFORMATICA</t>
  </si>
  <si>
    <t xml:space="preserve"> MAQUINARIAS, EQUIPOS Y MOBILIARIOS DE OTRAS INSTALACIONES</t>
  </si>
  <si>
    <t>5006047. MANTENIMIENTO Y OPERACION DE LA INFRAESTRUCTURA Y EQUIPAMIENTO</t>
  </si>
  <si>
    <t xml:space="preserve"> DE MAQUINARIAS Y EQUIPOS</t>
  </si>
  <si>
    <t>SERVICIOS RELACIONADOS CON FLORERIA, JARDINERIA Y OTRAS ACTIVIDADES SIMILARES</t>
  </si>
  <si>
    <t xml:space="preserve"> EQUIPOS DE TELECOMUNICACIONES</t>
  </si>
  <si>
    <t>5000001. PLANEAMIENTO Y PRESUPUESTO</t>
  </si>
  <si>
    <t>5000002. CONDUCCION Y ORIENTACION SUPERIOR</t>
  </si>
  <si>
    <t xml:space="preserve"> COMPENSACION POR TIEMPO DE SERVICIOS (CTS)</t>
  </si>
  <si>
    <t>5000003. GESTION ADMINISTRATIVA</t>
  </si>
  <si>
    <t xml:space="preserve"> SERVICIO DE AGUA Y DESAGUE</t>
  </si>
  <si>
    <t xml:space="preserve"> MULTAS</t>
  </si>
  <si>
    <t xml:space="preserve"> OTROS GASTOS</t>
  </si>
  <si>
    <t xml:space="preserve"> PROCESAMIENTOS DE DATOS</t>
  </si>
  <si>
    <t xml:space="preserve"> DERECHOS ADMINISTRATIVOS</t>
  </si>
  <si>
    <t>5000004. ASESORAMIENTO TECNICO Y JURIDICO</t>
  </si>
  <si>
    <t xml:space="preserve"> PASAJES Y GASTOS DE TRANSPORTE</t>
  </si>
  <si>
    <t>5000005. GESTION DE RECURSOS HUMANOS</t>
  </si>
  <si>
    <t xml:space="preserve"> VACACIONES TRUNCAS DE C.A.S.</t>
  </si>
  <si>
    <t>5000006. ACCIONES DE CONTROL Y AUDITORIA</t>
  </si>
  <si>
    <t>5000649. DESARROLLO DE ESTUDIOS, INVESTIGACION DE BIODIVERSIDAD</t>
  </si>
  <si>
    <t xml:space="preserve"> MATERIAL DIDACTICO, ACCESORIOS Y UTILES DE ENSEÑANZA</t>
  </si>
  <si>
    <t xml:space="preserve"> MAQUINAS Y EQUIPOS</t>
  </si>
  <si>
    <t>5000670. DESARROLLO DE LA ENSEÑANZA DE POST-GRADO</t>
  </si>
  <si>
    <t>5000816. GENERACION, TRANSFERENCIA Y ADOPCION DE TECNOLOGIAS</t>
  </si>
  <si>
    <t xml:space="preserve"> VESTUARIO, ACCESORIOS Y PRENDAS DIVERSAS</t>
  </si>
  <si>
    <t xml:space="preserve"> CONSULTORIAS</t>
  </si>
  <si>
    <t>5000881. INNOVACION TECNOLOGICA Y DE PROCESOS</t>
  </si>
  <si>
    <t>5000991. OBLIGACIONES PREVISIONALES</t>
  </si>
  <si>
    <t xml:space="preserve"> GASTOS DE SEPELIO Y LUTO DEL PERSONAL PENSIONISTA</t>
  </si>
  <si>
    <t>5001125. PROYECCION SOCIAL Y EXTENSION UNIVERSITARIA</t>
  </si>
  <si>
    <t xml:space="preserve"> PRODUCTOS FARMACEUTICOS DE USO ANIMAL</t>
  </si>
  <si>
    <t>5001185. SERVICIOS A LA COMUNIDAD UNIVERSITARIA</t>
  </si>
  <si>
    <t>5001276. UNIDADES DE ENSEÑANZA Y PRODUCCION</t>
  </si>
  <si>
    <t xml:space="preserve"> ENSERES</t>
  </si>
  <si>
    <t>5002406. PLAN DE MANTENIMIENTO DE INFRAESTRUCTURA Y EQUIPOS</t>
  </si>
  <si>
    <t xml:space="preserve"> MATERIALES DE  ACONDICIONAMIENTO</t>
  </si>
  <si>
    <t xml:space="preserve"> DE OTROS BIENES Y ACTIVOS</t>
  </si>
  <si>
    <t xml:space="preserve"> SEGURO DE VEHICULOS</t>
  </si>
  <si>
    <t xml:space="preserve"> SEGURO OBLIGATORIO ACCIDENTES DE TRANSITO (SOAT)</t>
  </si>
  <si>
    <t>5003195. INCORPORACION DE NUEVOS ESTUDIANTES DE ACUERDO AL PERFIL DEL INGRESANTE</t>
  </si>
  <si>
    <t>ANEXO  12</t>
  </si>
  <si>
    <t>Proyecto de Ley 2022</t>
  </si>
  <si>
    <t>RESUMEN DE LA PROYECCION DEL MARCO PRESUPUESTAL</t>
  </si>
  <si>
    <t>ESTIMACION 2022</t>
  </si>
  <si>
    <t>UNIDAD DE ASISTENCIA SOCIAL</t>
  </si>
  <si>
    <t>2.3. 2 9. 1 1</t>
  </si>
  <si>
    <t>LOCACIÓN DE SERVICIOS REALIZADOS POR PERSONAS NATURALES RELACIONADAS</t>
  </si>
  <si>
    <t>23.18.21</t>
  </si>
  <si>
    <t>SERVICIOS PSICOPEDAGOGICO</t>
  </si>
  <si>
    <t>BIENESTAR Y ASISTENTA SOCIAL</t>
  </si>
  <si>
    <t>2.3. 2 7. 9 99</t>
  </si>
  <si>
    <t>2.3. 1 5. 1 2</t>
  </si>
  <si>
    <t>BIENESTAR UNIVERSITARIO</t>
  </si>
  <si>
    <t>2.3. 2 1. 2 1</t>
  </si>
  <si>
    <t>2.3. 2 1. 2 2</t>
  </si>
  <si>
    <t>2.3. 1 5. 1 1</t>
  </si>
  <si>
    <t>SERVICIO  PSICOPEDAGOGICO</t>
  </si>
  <si>
    <t>2.3. 2 7.11 6</t>
  </si>
  <si>
    <t>2.3. 1 5. 3 1</t>
  </si>
  <si>
    <t>2.3. 1 7. 1 1</t>
  </si>
  <si>
    <t>2.3. 1 8. 1 2</t>
  </si>
  <si>
    <t>2.3. 1 8. 2 1</t>
  </si>
  <si>
    <t>MATERIAL, INSUMOS, INSTRUMENTAL Y ACCESORIOS MEDICOS,QUIRURGICOS, ODONTOLOGICOS Y DE LABORATORIO</t>
  </si>
  <si>
    <t>CENTRO DE COSTO</t>
  </si>
  <si>
    <t>PROYECCION INTEGRAL DE BIENESTAR Y ASISTENCIA SOCIAL 2022</t>
  </si>
  <si>
    <t>Indumentaria y equipos de protección para el manejo de residuos sólidos</t>
  </si>
  <si>
    <t>Coadyuvante de fermentación: cal en sacos para manejo de residuos sólidos</t>
  </si>
  <si>
    <t>Plantones, compost, palas, insumos varios para actividades de reforestación</t>
  </si>
  <si>
    <t>OTROS GASTOS (combustible y peaje, alojamiento)</t>
  </si>
  <si>
    <t xml:space="preserve">2.3. 2  7.11 99  </t>
  </si>
  <si>
    <t>Servicios de regadio para arborización y manejo de residuos sólidos</t>
  </si>
  <si>
    <t>Técnico para la estación  meteorologica</t>
  </si>
  <si>
    <t>23.27.32</t>
  </si>
  <si>
    <t>Capacitación a tecnicos y profesionales en el proyecto de recuperación del nivel freatico</t>
  </si>
  <si>
    <t>23.27.2.99</t>
  </si>
  <si>
    <t>Otros servicios (estudios para los proyectos de RSU, ensayos de laboratorio y equipamiento)</t>
  </si>
  <si>
    <t>2.3.15.11</t>
  </si>
  <si>
    <t>REPUESTOS Y ACCESORIOS DE OFICINA</t>
  </si>
  <si>
    <t>2.3.15.12</t>
  </si>
  <si>
    <t>2.3.15.32</t>
  </si>
  <si>
    <t>DE COCINA,COMEDOR Y CAFETERIA</t>
  </si>
  <si>
    <t>2.3.21.21</t>
  </si>
  <si>
    <t>2.3.21.22</t>
  </si>
  <si>
    <t>VIATICOS Y ASIGNACION POR COMISION DE SERVICIO</t>
  </si>
  <si>
    <t>2.3.27.31</t>
  </si>
  <si>
    <t>REALIZADO POR PERSONAS NATURAL</t>
  </si>
  <si>
    <t>2.3.11.11</t>
  </si>
  <si>
    <t>Alimentos para personas - agua</t>
  </si>
  <si>
    <t>BIBLIOTECA</t>
  </si>
  <si>
    <t>2.3.12.11</t>
  </si>
  <si>
    <t>Vestuario para los tecnicos en biblioteca</t>
  </si>
  <si>
    <t>Tinta, toner y otros bienes de impresión para biblioteca central y filiales</t>
  </si>
  <si>
    <t>Utiles de oficina para el funcionamiento de las biblioteca</t>
  </si>
  <si>
    <t>Adquisición de Thermo para personal</t>
  </si>
  <si>
    <t>2.3.199.13</t>
  </si>
  <si>
    <t>Adquisición de periódicos o revistas de la localidad</t>
  </si>
  <si>
    <t>2.3.27.11.99</t>
  </si>
  <si>
    <t>Servicios diversos</t>
  </si>
  <si>
    <t>Capacitacion del personal tecnico en bibliotecologia</t>
  </si>
  <si>
    <t>SEGUIMIENTO DEL EGRESADO</t>
  </si>
  <si>
    <t>2.3. 2 7. 4 99</t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</si>
  <si>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5.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2</t>
    </r>
  </si>
  <si>
    <r>
      <rPr>
        <sz val="8"/>
        <rFont val="Arial Narrow"/>
        <family val="2"/>
      </rPr>
      <t>PAPELERIA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EN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GENERAL,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UTILES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MATERIALES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DE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OFICINA</t>
    </r>
  </si>
  <si>
    <t>SERVICIO DEPORTIVO</t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</si>
  <si>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5.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</t>
    </r>
  </si>
  <si>
    <r>
      <rPr>
        <sz val="8"/>
        <rFont val="Arial Narrow"/>
        <family val="2"/>
      </rPr>
      <t>REPUESTOS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ACCESORIOS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</si>
  <si>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8.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2</t>
    </r>
  </si>
  <si>
    <r>
      <rPr>
        <sz val="8"/>
        <rFont val="Arial Narrow"/>
        <family val="2"/>
      </rPr>
      <t>MEDICAMENTOS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</si>
  <si>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99.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99</t>
    </r>
  </si>
  <si>
    <r>
      <rPr>
        <sz val="8"/>
        <rFont val="Arial Narrow"/>
        <family val="2"/>
      </rPr>
      <t>OTROS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BIENES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</si>
  <si>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99.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4</t>
    </r>
  </si>
  <si>
    <r>
      <rPr>
        <sz val="8"/>
        <rFont val="Arial Narrow"/>
        <family val="2"/>
      </rPr>
      <t>SIMBOLOS,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DISTINTIVOS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CONDECORACIONES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</si>
  <si>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2.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</t>
    </r>
  </si>
  <si>
    <r>
      <rPr>
        <sz val="8"/>
        <rFont val="Arial Narrow"/>
        <family val="2"/>
      </rPr>
      <t>VESTUARIO,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ACCESORIOS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PRENDAS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DIVERSAS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</si>
  <si>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2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2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</t>
    </r>
  </si>
  <si>
    <r>
      <rPr>
        <sz val="8"/>
        <rFont val="Arial Narrow"/>
        <family val="2"/>
      </rPr>
      <t>PASAJES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GASTOS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DE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TRANSPORTE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</si>
  <si>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2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2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2</t>
    </r>
  </si>
  <si>
    <r>
      <rPr>
        <sz val="8"/>
        <rFont val="Arial Narrow"/>
        <family val="2"/>
      </rPr>
      <t>VIATICOS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ASIGNACIONES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POR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COMISION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DE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SERVICIO</t>
    </r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</si>
  <si>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2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5.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1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</t>
    </r>
  </si>
  <si>
    <r>
      <rPr>
        <sz val="8"/>
        <rFont val="Arial Narrow"/>
        <family val="2"/>
      </rPr>
      <t>DE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EDIFICIOS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Y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ESTRUCTURAS</t>
    </r>
  </si>
  <si>
    <t>RSU - ACTIVIDADES ARTISTICAS</t>
  </si>
  <si>
    <r>
      <rPr>
        <sz val="8"/>
        <rFont val="Arial Narrow"/>
        <family val="2"/>
      </rPr>
      <t>2.3.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2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2.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4</t>
    </r>
    <r>
      <rPr>
        <sz val="8"/>
        <rFont val="Times New Roman"/>
        <family val="1"/>
      </rPr>
      <t xml:space="preserve">  </t>
    </r>
    <r>
      <rPr>
        <sz val="8"/>
        <rFont val="Arial Narrow"/>
        <family val="2"/>
      </rPr>
      <t>1</t>
    </r>
  </si>
  <si>
    <r>
      <rPr>
        <sz val="8"/>
        <rFont val="Arial Narrow"/>
        <family val="2"/>
      </rPr>
      <t>SERVICIO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DE</t>
    </r>
    <r>
      <rPr>
        <sz val="8"/>
        <rFont val="Times New Roman"/>
        <family val="1"/>
      </rPr>
      <t xml:space="preserve"> </t>
    </r>
    <r>
      <rPr>
        <sz val="8"/>
        <rFont val="Arial Narrow"/>
        <family val="2"/>
      </rPr>
      <t>PUBLICIDAD</t>
    </r>
  </si>
  <si>
    <t>2.3. 2 7.1 1. 99</t>
  </si>
  <si>
    <t>RESPONSABILIDAD SOCIAL UNIVERSITARIA</t>
  </si>
  <si>
    <t>2.3. 2 7. 499</t>
  </si>
  <si>
    <t>SERVICIOS DEPORTIVOS</t>
  </si>
  <si>
    <t>26.61.32</t>
  </si>
  <si>
    <t>SOTFWARE</t>
  </si>
  <si>
    <t>26.32.9.99</t>
  </si>
  <si>
    <t>MAQUINAS Y EQUPOS</t>
  </si>
  <si>
    <t>SERVICIOS ACADEMICOS(BIBLIOTECA)</t>
  </si>
  <si>
    <t>PROYECCION INTEGRAL DE LOS SERVICIOS COMPLEMENTARIOS 2022</t>
  </si>
  <si>
    <t>PROYECCION INTEGRAL DE REPONSABILIDAD SOCIAL UNIVERSITARIA 2022</t>
  </si>
  <si>
    <t>DESARROLLO DE ACTIVIDADES DE EXTENSION Y PROYECCION</t>
  </si>
  <si>
    <t>2.3.1 1. 0.16</t>
  </si>
  <si>
    <t>MEDICAMENTOS PARA ANIMALES</t>
  </si>
  <si>
    <t>MATERIAL, INSUMOS, INSTRUMENTAL Y ACCESORIOS  MEDICOS, QUIRURGICOS,</t>
  </si>
  <si>
    <t xml:space="preserve">2.3. 1 99. 1 99   </t>
  </si>
  <si>
    <t xml:space="preserve">OTROS BIENES </t>
  </si>
  <si>
    <t>SERVICIOS RELACIONADOS CON FLORERIA, JARDINERIA Y OTRAS ACTIVIDADES</t>
  </si>
  <si>
    <t>SERVICIO DE SALA DE GRABACIÓN</t>
  </si>
  <si>
    <t>HP Sociologo y un economista</t>
  </si>
  <si>
    <t>PROYECCION DE PRESUPUESTO PARA INVESTIGACION  2023</t>
  </si>
  <si>
    <t>26,32.21</t>
  </si>
  <si>
    <t>DESARROLLO DE ESTUDIOS, INVESTIGACION DE BIODIVERSIDAD</t>
  </si>
  <si>
    <t>PROYECCION INTEGRAL DEL PLAN DE MANTENIMIENTO 2023</t>
  </si>
  <si>
    <r>
      <rPr>
        <sz val="8"/>
        <rFont val="Calibri"/>
        <family val="2"/>
      </rPr>
      <t>2.3. 1  5. 3  1</t>
    </r>
  </si>
  <si>
    <r>
      <rPr>
        <sz val="8"/>
        <rFont val="Calibri"/>
        <family val="2"/>
      </rPr>
      <t>2.3. 1 11. 1  5</t>
    </r>
  </si>
  <si>
    <r>
      <rPr>
        <sz val="8"/>
        <rFont val="Calibri"/>
        <family val="2"/>
      </rPr>
      <t>2.3. 1 11. 1  6</t>
    </r>
  </si>
  <si>
    <r>
      <rPr>
        <sz val="8"/>
        <rFont val="Calibri"/>
        <family val="2"/>
      </rPr>
      <t>2.3. 2  4. 6  1</t>
    </r>
  </si>
  <si>
    <r>
      <rPr>
        <sz val="8"/>
        <rFont val="Calibri"/>
        <family val="2"/>
      </rPr>
      <t>2.3. 2  4. 7  1</t>
    </r>
  </si>
  <si>
    <r>
      <rPr>
        <sz val="8"/>
        <rFont val="Calibri"/>
        <family val="2"/>
      </rPr>
      <t>2.3. 2  4.99 99</t>
    </r>
  </si>
  <si>
    <r>
      <rPr>
        <sz val="8"/>
        <rFont val="Calibri"/>
        <family val="2"/>
      </rPr>
      <t>ASEO, LIMPIEZA Y TOCADOR</t>
    </r>
  </si>
  <si>
    <r>
      <rPr>
        <sz val="8"/>
        <rFont val="Calibri"/>
        <family val="2"/>
      </rPr>
      <t>OTROS MATERIALES DE MANTENIMIENTO</t>
    </r>
  </si>
  <si>
    <r>
      <rPr>
        <sz val="8"/>
        <rFont val="Calibri"/>
        <family val="2"/>
      </rPr>
      <t>MATERIALES DE  ACONDICIONAMIENTO</t>
    </r>
  </si>
  <si>
    <r>
      <rPr>
        <sz val="8"/>
        <rFont val="Calibri"/>
        <family val="2"/>
      </rPr>
      <t>DE MOBILIARIO Y SIMILARES</t>
    </r>
  </si>
  <si>
    <r>
      <rPr>
        <sz val="8"/>
        <rFont val="Calibri"/>
        <family val="2"/>
      </rPr>
      <t>DE MAQUINARIAS Y EQUIPOS</t>
    </r>
  </si>
  <si>
    <r>
      <rPr>
        <sz val="8"/>
        <rFont val="Calibri"/>
        <family val="2"/>
      </rPr>
      <t>DE OTROS BIENES Y ACTIVOS</t>
    </r>
  </si>
  <si>
    <r>
      <rPr>
        <sz val="8"/>
        <rFont val="Calibri"/>
        <family val="2"/>
      </rPr>
      <t>SERVICIOS DIVERSOS</t>
    </r>
  </si>
  <si>
    <t>26.32.33</t>
  </si>
  <si>
    <t>26.32.42</t>
  </si>
  <si>
    <t xml:space="preserve">EQUIPOS      </t>
  </si>
  <si>
    <t>26.61.399</t>
  </si>
  <si>
    <t>PROYECCION INTEGRAL DE BIENESTAR Y ASISTENCIA SOCIAL 2023</t>
  </si>
  <si>
    <t>PROYECCION INTEGRAL DE LOS SERVICIOS COMPLEMENTARIOS 2023</t>
  </si>
  <si>
    <t>PROYECCION INTEGRAL DE REPONSABILIDAD SOCIAL UNIVERSITARIA 2023</t>
  </si>
  <si>
    <t>ESTIMACION 2023</t>
  </si>
  <si>
    <t>ANEXO  17</t>
  </si>
  <si>
    <t>RECURSOS</t>
  </si>
  <si>
    <t>ORDINARIOS</t>
  </si>
  <si>
    <t>DIRECTAMENTE</t>
  </si>
  <si>
    <t>RECAUDADOS</t>
  </si>
  <si>
    <r>
      <rPr>
        <b/>
        <sz val="8"/>
        <color indexed="8"/>
        <rFont val="Arial"/>
        <family val="2"/>
      </rPr>
      <t>GASTOS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CORRIENTES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</si>
  <si>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</si>
  <si>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PERSONAL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ADMINISTRATIVO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NOMBRADO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(REGIMEN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PUBLICO)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</si>
  <si>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</t>
    </r>
  </si>
  <si>
    <r>
      <t>FUNCIONARIOS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ALTA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DIRECCIÓN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ENTIDADES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</si>
  <si>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</si>
  <si>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ASIGNACION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FONDOS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PARA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PERSONAL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</si>
  <si>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</si>
  <si>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RETRIBUCIONES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COMPLEMENTOS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</si>
  <si>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</si>
  <si>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PERSONAL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NOMBRADO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</si>
  <si>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</si>
  <si>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</si>
  <si>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</si>
  <si>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</si>
  <si>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r>
      <t>BONIFICACION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ESCOLARIDAD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</si>
  <si>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</si>
  <si>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COMPENSACION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TIEMPO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SERVICIOS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(CTS)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</si>
  <si>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</si>
  <si>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ASIGNACION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CUMPLIR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25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30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AÑOS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</si>
  <si>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</si>
  <si>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r>
      <t>COMPENSACION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VACACIONAL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(VACACIONES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TRUNCAS)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</si>
  <si>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98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</si>
  <si>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GASTOS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PERSONAL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</si>
  <si>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</t>
    </r>
  </si>
  <si>
    <r>
      <t>CONTRIBUCIONES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ESSALUD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</si>
  <si>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</si>
  <si>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REGIMEN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PENSIONES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DL.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20530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</si>
  <si>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</si>
  <si>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ESCOLARIDAD,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AGUINALDOS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GRATIFICACIONES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</si>
  <si>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</si>
  <si>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GASTOS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SEPELIO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LUTO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PERSONAL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ACTIVO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</si>
  <si>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</si>
  <si>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GASTOS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SEPELIO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LUTO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PERSONAL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PENSIONISTA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</si>
  <si>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</si>
  <si>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ALIMENTOS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BEBIDAS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PARA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CONSUMO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HUMANO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</si>
  <si>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</si>
  <si>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ALIMENTOS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BEBIDAS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PARA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CONSUMO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ANIMAL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</si>
  <si>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</si>
  <si>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VESTUARIO,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ACCESORIOS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PRENDAS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DIVERSAS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</si>
  <si>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</si>
  <si>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COMBUSTIBLES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CARBURANTES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</si>
  <si>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</si>
  <si>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</si>
  <si>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REPUESTOS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ACCESORIOS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</si>
  <si>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</si>
  <si>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PAPELERIA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GENERAL,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UTILES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MATERIALES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OFICINA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</si>
  <si>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</si>
  <si>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ASEO,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LIMPIEZA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TOCADOR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</si>
  <si>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</si>
  <si>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COCINA,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COMEDOR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CAFETERIA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</si>
  <si>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</si>
  <si>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ELECTRICIDAD,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ILUMINACION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ELECTRONICA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</si>
  <si>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</si>
  <si>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COMUNICACIONES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TELECOMUNICACIONES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</si>
  <si>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</si>
  <si>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SEGURIDAD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</si>
  <si>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</si>
  <si>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8.1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</si>
  <si>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8.2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</si>
  <si>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</si>
  <si>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MATERIAL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DIDACTICO,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ACCESORIOS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UTILES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ENSEÑANZA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</si>
  <si>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</si>
  <si>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MATERIALES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DIVERSOS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ENSEÑANZA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</si>
  <si>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10.1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</t>
    </r>
  </si>
  <si>
    <r>
      <t>FERTILIZANTES,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INSECTICIDAS,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FUNGICIDAS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SIMILARES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</si>
  <si>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10.1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</t>
    </r>
  </si>
  <si>
    <r>
      <t>SUMINISTROS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ACCESORIOS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Y/O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MATERIALES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USO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FORESTAL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</si>
  <si>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10.1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</t>
    </r>
  </si>
  <si>
    <r>
      <t>PRODUCTOS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FARMACEUTICOS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USO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ANIMAL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</si>
  <si>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</si>
  <si>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PARA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VEHICULOS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</si>
  <si>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</si>
  <si>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r>
      <t>PARA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MOBILIARIO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SIMILARES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</si>
  <si>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</t>
    </r>
  </si>
  <si>
    <r>
      <t>PARA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MAQUINARIAS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EQUIPOS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</si>
  <si>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</si>
  <si>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MATERIALES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MANTENIMIENTO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</si>
  <si>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</t>
    </r>
  </si>
  <si>
    <r>
      <t>MATERIALES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ACONDICIONAMIENTO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</si>
  <si>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</si>
  <si>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t>LIBROS, DIARIOS, REVISTAS Y OTROS BIENES IMPRESOS NOVINCULADOS A ENSEÑANZA</t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</si>
  <si>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</t>
    </r>
  </si>
  <si>
    <r>
      <t>SIMBOLOS,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DISTINTIVOS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CONDECORACIONES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</si>
  <si>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</si>
  <si>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BIENES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</si>
  <si>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</si>
  <si>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PASAJES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GASTOS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TRANSPORTE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</si>
  <si>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</si>
  <si>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VIATICOS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ASIGNACIONES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COMISION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SERVICIO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</si>
  <si>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</si>
  <si>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GASTOS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</si>
  <si>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</si>
  <si>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SERVICIO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SUMINISTRO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ENERGIA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ELECTRICA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</si>
  <si>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</si>
  <si>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SERVICIO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AGUA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DESAGUE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</si>
  <si>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</si>
  <si>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SERVICIO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TELEFONIA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FIJA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</si>
  <si>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</si>
  <si>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r>
      <t>SERVICIO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INTERNET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</si>
  <si>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</si>
  <si>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SERVICIO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PUBLICIDAD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</si>
  <si>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4.5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</si>
  <si>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VEHICULOS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</si>
  <si>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4.6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</si>
  <si>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MOBILIARIO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SIMILARES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</si>
  <si>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4.7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</si>
  <si>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MAQUINARIAS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EQUIPOS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</si>
  <si>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4.99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</si>
  <si>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BIENES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ACTIVOS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</si>
  <si>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</si>
  <si>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EDIFICIOS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ESTRUCTURAS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</si>
  <si>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</si>
  <si>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GASTOS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NOTARIALES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</si>
  <si>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</si>
  <si>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SEGURO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VEHICULOS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</si>
  <si>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</si>
  <si>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r>
      <t>SEGURO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OBLIGATORIO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ACCIDENTES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TRANSITO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(SOAT)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</si>
  <si>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</si>
  <si>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</si>
  <si>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</si>
  <si>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SERVICIOS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SIMILARES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</si>
  <si>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</si>
  <si>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REALIZADO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PERSONAS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JURIDICAS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</si>
  <si>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</si>
  <si>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REALIZADO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PERSONAS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NATURALES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</si>
  <si>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</si>
  <si>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ELABORACION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PROGRAMAS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INFORMATICOS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</si>
  <si>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</si>
  <si>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PROCESAMIENTOS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DATOS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</si>
  <si>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</si>
  <si>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SERVICIOS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INFORMATICA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</si>
  <si>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</si>
  <si>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RELACIONADOS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ORGANIZACION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EVENTOS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</si>
  <si>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7.11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</si>
  <si>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t>SERVICIOS RELACIONADOS CON FLORERIA, JARDINERIA Y OTRASACTIVIDADES SIMILARES</t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</si>
  <si>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7.11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</t>
    </r>
  </si>
  <si>
    <r>
      <t>SERVICIOS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ALIMENTACION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CONSUMO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HUMANO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</si>
  <si>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7.11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6</t>
    </r>
  </si>
  <si>
    <r>
      <t>SERVICIO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IMPRESIONES,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ENCUADERNACION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EMPASTADO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</si>
  <si>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7.11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</si>
  <si>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SERVICIOS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DIVERSOS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</si>
  <si>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8.1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</si>
  <si>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CONTRATO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ADMINISTRATIVO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SERVICIOS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</si>
  <si>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8.1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</si>
  <si>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CONTRIBUCIONES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ESSALUD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C.A.S.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</si>
  <si>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8.1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4</t>
    </r>
  </si>
  <si>
    <r>
      <t>AGUINALDOS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C.A.S.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</si>
  <si>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8.1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5</t>
    </r>
  </si>
  <si>
    <r>
      <t>VACACIONES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TRUNCAS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C.A.S.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</si>
  <si>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</si>
  <si>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t>LOCACIÓN DE SERVICIOS REALIZADOS POR PERSONAS NATURALESRELACIONADAS AL ROL DE LA ENTIDAD</t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</si>
  <si>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2.4.1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</si>
  <si>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OTRAS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UNIDADES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GOBIERNO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NACIONAL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</si>
  <si>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2.5.3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1.1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</si>
  <si>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A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INVESTIGADORES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CIENTIFICOS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</si>
  <si>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2.5.4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</si>
  <si>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DERECHOS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ADMINISTRATIVOS</t>
    </r>
  </si>
  <si>
    <r>
      <t>5.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2.5.4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</si>
  <si>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rPr>
        <b/>
        <sz val="8"/>
        <color indexed="8"/>
        <rFont val="Arial"/>
        <family val="2"/>
      </rPr>
      <t>GASTOS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CAPITAL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</si>
  <si>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</si>
  <si>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COSTO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CONSTRUCCION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POR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CONTRATA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</si>
  <si>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2.2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</si>
  <si>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MAQUINAS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EQUIPOS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</si>
  <si>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3</t>
    </r>
  </si>
  <si>
    <r>
      <t>EQUIPOS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TELECOMUNICACIONES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</si>
  <si>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2.4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</si>
  <si>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2.9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</si>
  <si>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MAQUINARIAS,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EQUIPOS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MOBILIARIOS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DE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OTRAS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INSTALACIONES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</si>
  <si>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2.6.6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</t>
    </r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</si>
  <si>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2.6.6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99</t>
    </r>
  </si>
  <si>
    <r>
      <t>OTROS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ACTIVOS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INTANGIBLES</t>
    </r>
  </si>
  <si>
    <t>PROYECCION INTEGRAL DE REPONSABILIDAD SOCIAL UNIVERSITARIA 2024</t>
  </si>
  <si>
    <t>PROYECCION INTEGRAL DE BIENESTAR Y ASISTENCIA SOCIAL 2024</t>
  </si>
  <si>
    <t>PROYECCION INTEGRAL DE LOS SERVICIOS COMPLEMENTARIOS 2024</t>
  </si>
  <si>
    <t>PROYECCION INTEGRAL DEL PLAN DE MANTENIMIENTO 2024</t>
  </si>
  <si>
    <t>PROYECCION DE PRESUPUESTO PARA INVESTIGACION  2024</t>
  </si>
  <si>
    <t>ANEXO  22</t>
  </si>
  <si>
    <t>ESTIMACION 2024</t>
  </si>
  <si>
    <r>
      <t>6.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2.6.3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2.3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</t>
    </r>
  </si>
  <si>
    <r>
      <t>EQUIPOS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COMPUTACIONALES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PERIFERICOS</t>
    </r>
  </si>
</sst>
</file>

<file path=xl/styles.xml><?xml version="1.0" encoding="utf-8"?>
<styleSheet xmlns="http://schemas.openxmlformats.org/spreadsheetml/2006/main">
  <numFmts count="2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,##0.00\ 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_ "/>
  </numFmts>
  <fonts count="150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5"/>
      <color indexed="8"/>
      <name val="Arial"/>
      <family val="2"/>
    </font>
    <font>
      <b/>
      <sz val="6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SansSerif"/>
      <family val="0"/>
    </font>
    <font>
      <b/>
      <sz val="10"/>
      <name val="Arial"/>
      <family val="2"/>
    </font>
    <font>
      <b/>
      <sz val="7"/>
      <color indexed="8"/>
      <name val="SansSerif"/>
      <family val="0"/>
    </font>
    <font>
      <sz val="7"/>
      <color indexed="8"/>
      <name val="SansSerif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10"/>
      <color indexed="56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SansSerif"/>
      <family val="0"/>
    </font>
    <font>
      <sz val="7"/>
      <name val="Arial Narrow"/>
      <family val="2"/>
    </font>
    <font>
      <sz val="7"/>
      <name val="Times New Roman"/>
      <family val="1"/>
    </font>
    <font>
      <sz val="8"/>
      <name val="Calibri Light"/>
      <family val="2"/>
    </font>
    <font>
      <sz val="8"/>
      <name val="Arial Narrow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62"/>
      <name val="SansSerif"/>
      <family val="0"/>
    </font>
    <font>
      <b/>
      <sz val="7"/>
      <color indexed="62"/>
      <name val="Arial"/>
      <family val="2"/>
    </font>
    <font>
      <b/>
      <sz val="7"/>
      <color indexed="62"/>
      <name val="SansSerif"/>
      <family val="0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54"/>
      <name val="Arial"/>
      <family val="2"/>
    </font>
    <font>
      <b/>
      <sz val="9"/>
      <color indexed="62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b/>
      <sz val="6"/>
      <color indexed="9"/>
      <name val="Arial"/>
      <family val="2"/>
    </font>
    <font>
      <sz val="10"/>
      <color indexed="9"/>
      <name val="SansSerif"/>
      <family val="0"/>
    </font>
    <font>
      <b/>
      <sz val="10"/>
      <color indexed="9"/>
      <name val="SansSerif"/>
      <family val="0"/>
    </font>
    <font>
      <b/>
      <sz val="11"/>
      <color indexed="8"/>
      <name val="Arial"/>
      <family val="2"/>
    </font>
    <font>
      <b/>
      <sz val="8"/>
      <color indexed="56"/>
      <name val="Calibri Light"/>
      <family val="2"/>
    </font>
    <font>
      <sz val="7"/>
      <name val="Calibri Light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7"/>
      <color indexed="8"/>
      <name val="Calibri Light"/>
      <family val="2"/>
    </font>
    <font>
      <b/>
      <sz val="10"/>
      <color indexed="62"/>
      <name val="Arial"/>
      <family val="2"/>
    </font>
    <font>
      <b/>
      <i/>
      <sz val="7"/>
      <color indexed="56"/>
      <name val="Arial"/>
      <family val="2"/>
    </font>
    <font>
      <b/>
      <i/>
      <sz val="7"/>
      <color indexed="54"/>
      <name val="Arial"/>
      <family val="2"/>
    </font>
    <font>
      <b/>
      <sz val="16"/>
      <color indexed="62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 Light"/>
      <family val="2"/>
    </font>
    <font>
      <b/>
      <sz val="10"/>
      <color indexed="56"/>
      <name val="Calibri Light"/>
      <family val="2"/>
    </font>
    <font>
      <b/>
      <sz val="7"/>
      <color indexed="8"/>
      <name val="Calibri Light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4" tint="-0.24997000396251678"/>
      <name val="SansSerif"/>
      <family val="0"/>
    </font>
    <font>
      <b/>
      <sz val="7"/>
      <color theme="4" tint="-0.24997000396251678"/>
      <name val="Arial"/>
      <family val="2"/>
    </font>
    <font>
      <b/>
      <sz val="7"/>
      <color theme="4" tint="-0.24997000396251678"/>
      <name val="SansSerif"/>
      <family val="0"/>
    </font>
    <font>
      <b/>
      <sz val="12"/>
      <color theme="1"/>
      <name val="Arial"/>
      <family val="2"/>
    </font>
    <font>
      <b/>
      <sz val="7"/>
      <color rgb="FF1F4E79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theme="3"/>
      <name val="Arial"/>
      <family val="2"/>
    </font>
    <font>
      <b/>
      <sz val="9"/>
      <color rgb="FF203764"/>
      <name val="Arial"/>
      <family val="2"/>
    </font>
    <font>
      <b/>
      <sz val="9"/>
      <color rgb="FF1F4E79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Arial"/>
      <family val="2"/>
    </font>
    <font>
      <b/>
      <sz val="6"/>
      <color theme="0"/>
      <name val="Arial"/>
      <family val="2"/>
    </font>
    <font>
      <sz val="10"/>
      <color theme="0"/>
      <name val="SansSerif"/>
      <family val="0"/>
    </font>
    <font>
      <b/>
      <sz val="10"/>
      <color theme="0"/>
      <name val="SansSerif"/>
      <family val="0"/>
    </font>
    <font>
      <b/>
      <sz val="11"/>
      <color rgb="FF000000"/>
      <name val="Arial"/>
      <family val="2"/>
    </font>
    <font>
      <b/>
      <sz val="8"/>
      <color rgb="FF002060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b/>
      <sz val="10"/>
      <color rgb="FFFF0000"/>
      <name val="Calibri"/>
      <family val="2"/>
    </font>
    <font>
      <sz val="7"/>
      <color theme="1"/>
      <name val="Calibri Light"/>
      <family val="2"/>
    </font>
    <font>
      <sz val="8"/>
      <color theme="1"/>
      <name val="Calibri"/>
      <family val="2"/>
    </font>
    <font>
      <b/>
      <sz val="8"/>
      <color rgb="FF002060"/>
      <name val="Arial"/>
      <family val="2"/>
    </font>
    <font>
      <b/>
      <sz val="10"/>
      <color rgb="FF1F4E79"/>
      <name val="Arial"/>
      <family val="2"/>
    </font>
    <font>
      <b/>
      <i/>
      <sz val="7"/>
      <color rgb="FF002060"/>
      <name val="Arial"/>
      <family val="2"/>
    </font>
    <font>
      <b/>
      <i/>
      <sz val="7"/>
      <color theme="3"/>
      <name val="Arial"/>
      <family val="2"/>
    </font>
    <font>
      <b/>
      <i/>
      <sz val="10"/>
      <color rgb="FF002060"/>
      <name val="Arial"/>
      <family val="2"/>
    </font>
    <font>
      <b/>
      <sz val="5"/>
      <color rgb="FF000000"/>
      <name val="Arial"/>
      <family val="2"/>
    </font>
    <font>
      <b/>
      <sz val="16"/>
      <color theme="4" tint="-0.4999699890613556"/>
      <name val="Arial"/>
      <family val="2"/>
    </font>
    <font>
      <b/>
      <sz val="10"/>
      <color theme="1"/>
      <name val="Calibri Light"/>
      <family val="2"/>
    </font>
    <font>
      <b/>
      <sz val="10"/>
      <color rgb="FF002060"/>
      <name val="Calibri Light"/>
      <family val="2"/>
    </font>
    <font>
      <b/>
      <sz val="7"/>
      <color theme="1"/>
      <name val="Calibri Light"/>
      <family val="2"/>
    </font>
    <font>
      <b/>
      <sz val="8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E1F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100" fillId="29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" fillId="4" borderId="0" xfId="0" applyFont="1" applyFill="1" applyBorder="1" applyAlignment="1" applyProtection="1">
      <alignment horizontal="left" vertical="top" wrapText="1"/>
      <protection/>
    </xf>
    <xf numFmtId="0" fontId="1" fillId="4" borderId="10" xfId="0" applyFont="1" applyFill="1" applyBorder="1" applyAlignment="1" applyProtection="1">
      <alignment horizontal="left" vertical="top" wrapText="1"/>
      <protection/>
    </xf>
    <xf numFmtId="0" fontId="1" fillId="4" borderId="11" xfId="0" applyFont="1" applyFill="1" applyBorder="1" applyAlignment="1" applyProtection="1">
      <alignment horizontal="left" vertical="top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0" fontId="8" fillId="0" borderId="12" xfId="0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right" vertical="top" wrapText="1"/>
      <protection/>
    </xf>
    <xf numFmtId="0" fontId="1" fillId="2" borderId="12" xfId="0" applyFont="1" applyFill="1" applyBorder="1" applyAlignment="1" applyProtection="1">
      <alignment horizontal="left" vertical="top" wrapText="1"/>
      <protection/>
    </xf>
    <xf numFmtId="0" fontId="11" fillId="2" borderId="12" xfId="0" applyFont="1" applyFill="1" applyBorder="1" applyAlignment="1" applyProtection="1">
      <alignment horizontal="left" vertical="top" wrapText="1"/>
      <protection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2" xfId="0" applyNumberFormat="1" applyFont="1" applyBorder="1" applyAlignment="1" applyProtection="1">
      <alignment horizontal="right" vertical="center" wrapText="1"/>
      <protection/>
    </xf>
    <xf numFmtId="178" fontId="8" fillId="0" borderId="12" xfId="0" applyNumberFormat="1" applyFont="1" applyBorder="1" applyAlignment="1" applyProtection="1">
      <alignment horizontal="right" vertical="center" wrapText="1"/>
      <protection/>
    </xf>
    <xf numFmtId="0" fontId="12" fillId="2" borderId="12" xfId="0" applyFont="1" applyFill="1" applyBorder="1" applyAlignment="1" applyProtection="1">
      <alignment horizontal="left" vertical="top" wrapText="1"/>
      <protection/>
    </xf>
    <xf numFmtId="0" fontId="111" fillId="4" borderId="12" xfId="0" applyFont="1" applyFill="1" applyBorder="1" applyAlignment="1" applyProtection="1">
      <alignment horizontal="left" vertical="top" wrapText="1"/>
      <protection/>
    </xf>
    <xf numFmtId="3" fontId="112" fillId="4" borderId="12" xfId="0" applyNumberFormat="1" applyFont="1" applyFill="1" applyBorder="1" applyAlignment="1" applyProtection="1">
      <alignment horizontal="right" vertical="center" wrapText="1"/>
      <protection/>
    </xf>
    <xf numFmtId="0" fontId="113" fillId="4" borderId="12" xfId="0" applyFont="1" applyFill="1" applyBorder="1" applyAlignment="1" applyProtection="1">
      <alignment horizontal="left" vertical="top" wrapText="1"/>
      <protection/>
    </xf>
    <xf numFmtId="4" fontId="112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/>
    </xf>
    <xf numFmtId="4" fontId="18" fillId="0" borderId="20" xfId="0" applyNumberFormat="1" applyFont="1" applyFill="1" applyBorder="1" applyAlignment="1">
      <alignment/>
    </xf>
    <xf numFmtId="4" fontId="15" fillId="0" borderId="17" xfId="0" applyNumberFormat="1" applyFont="1" applyFill="1" applyBorder="1" applyAlignment="1">
      <alignment/>
    </xf>
    <xf numFmtId="4" fontId="15" fillId="0" borderId="21" xfId="0" applyNumberFormat="1" applyFont="1" applyFill="1" applyBorder="1" applyAlignment="1">
      <alignment/>
    </xf>
    <xf numFmtId="0" fontId="20" fillId="0" borderId="2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7" fillId="0" borderId="18" xfId="0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14" fillId="33" borderId="22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115" fillId="34" borderId="23" xfId="0" applyFont="1" applyFill="1" applyBorder="1" applyAlignment="1">
      <alignment horizontal="center" vertical="center" wrapText="1"/>
    </xf>
    <xf numFmtId="0" fontId="115" fillId="34" borderId="23" xfId="0" applyFont="1" applyFill="1" applyBorder="1" applyAlignment="1">
      <alignment horizontal="left" vertical="center" wrapText="1" indent="7"/>
    </xf>
    <xf numFmtId="0" fontId="116" fillId="35" borderId="0" xfId="0" applyFont="1" applyFill="1" applyAlignment="1">
      <alignment horizontal="center" vertical="center" wrapText="1"/>
    </xf>
    <xf numFmtId="0" fontId="116" fillId="35" borderId="0" xfId="0" applyFont="1" applyFill="1" applyAlignment="1">
      <alignment vertical="center" wrapText="1"/>
    </xf>
    <xf numFmtId="3" fontId="116" fillId="35" borderId="0" xfId="0" applyNumberFormat="1" applyFont="1" applyFill="1" applyAlignment="1">
      <alignment horizontal="right" vertical="center" wrapText="1"/>
    </xf>
    <xf numFmtId="10" fontId="117" fillId="35" borderId="0" xfId="0" applyNumberFormat="1" applyFont="1" applyFill="1" applyAlignment="1">
      <alignment horizontal="center" vertical="center" wrapText="1"/>
    </xf>
    <xf numFmtId="0" fontId="116" fillId="35" borderId="0" xfId="0" applyFont="1" applyFill="1" applyAlignment="1">
      <alignment horizontal="right" vertical="center" wrapText="1"/>
    </xf>
    <xf numFmtId="0" fontId="116" fillId="35" borderId="0" xfId="0" applyFont="1" applyFill="1" applyBorder="1" applyAlignment="1">
      <alignment horizontal="right" vertical="center" wrapText="1"/>
    </xf>
    <xf numFmtId="3" fontId="116" fillId="35" borderId="0" xfId="0" applyNumberFormat="1" applyFont="1" applyFill="1" applyBorder="1" applyAlignment="1">
      <alignment horizontal="right" vertical="center" wrapText="1"/>
    </xf>
    <xf numFmtId="10" fontId="117" fillId="35" borderId="0" xfId="0" applyNumberFormat="1" applyFont="1" applyFill="1" applyBorder="1" applyAlignment="1">
      <alignment horizontal="center" vertical="center" wrapText="1"/>
    </xf>
    <xf numFmtId="0" fontId="118" fillId="33" borderId="12" xfId="0" applyFont="1" applyFill="1" applyBorder="1" applyAlignment="1">
      <alignment horizontal="center" vertical="center" wrapText="1"/>
    </xf>
    <xf numFmtId="0" fontId="118" fillId="33" borderId="12" xfId="0" applyFont="1" applyFill="1" applyBorder="1" applyAlignment="1">
      <alignment vertical="center" wrapText="1"/>
    </xf>
    <xf numFmtId="4" fontId="118" fillId="33" borderId="12" xfId="0" applyNumberFormat="1" applyFont="1" applyFill="1" applyBorder="1" applyAlignment="1">
      <alignment horizontal="center" vertical="center" wrapText="1"/>
    </xf>
    <xf numFmtId="10" fontId="118" fillId="33" borderId="12" xfId="0" applyNumberFormat="1" applyFont="1" applyFill="1" applyBorder="1" applyAlignment="1">
      <alignment horizontal="center" vertical="center" wrapText="1"/>
    </xf>
    <xf numFmtId="178" fontId="4" fillId="2" borderId="12" xfId="0" applyNumberFormat="1" applyFont="1" applyFill="1" applyBorder="1" applyAlignment="1" applyProtection="1">
      <alignment horizontal="right" vertical="center" wrapText="1"/>
      <protection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116" fillId="35" borderId="0" xfId="0" applyFont="1" applyFill="1" applyAlignment="1">
      <alignment horizontal="center" vertical="center" wrapText="1"/>
    </xf>
    <xf numFmtId="0" fontId="116" fillId="35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/>
    </xf>
    <xf numFmtId="4" fontId="119" fillId="0" borderId="0" xfId="0" applyNumberFormat="1" applyFont="1" applyAlignment="1">
      <alignment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top" wrapText="1"/>
    </xf>
    <xf numFmtId="0" fontId="5" fillId="4" borderId="0" xfId="0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178" fontId="8" fillId="0" borderId="12" xfId="0" applyNumberFormat="1" applyFont="1" applyBorder="1" applyAlignment="1">
      <alignment horizontal="right" vertical="center" wrapText="1"/>
    </xf>
    <xf numFmtId="0" fontId="120" fillId="34" borderId="23" xfId="0" applyFont="1" applyFill="1" applyBorder="1" applyAlignment="1">
      <alignment horizontal="center" vertical="center" wrapText="1"/>
    </xf>
    <xf numFmtId="0" fontId="120" fillId="34" borderId="23" xfId="0" applyFont="1" applyFill="1" applyBorder="1" applyAlignment="1">
      <alignment horizontal="left" vertical="center" wrapText="1" indent="7"/>
    </xf>
    <xf numFmtId="0" fontId="121" fillId="35" borderId="0" xfId="0" applyFont="1" applyFill="1" applyAlignment="1">
      <alignment horizontal="center" vertical="center" wrapText="1"/>
    </xf>
    <xf numFmtId="0" fontId="122" fillId="35" borderId="0" xfId="0" applyFont="1" applyFill="1" applyAlignment="1">
      <alignment vertical="center" wrapText="1"/>
    </xf>
    <xf numFmtId="0" fontId="121" fillId="35" borderId="0" xfId="0" applyFont="1" applyFill="1" applyAlignment="1">
      <alignment vertical="center" wrapText="1"/>
    </xf>
    <xf numFmtId="3" fontId="121" fillId="35" borderId="0" xfId="0" applyNumberFormat="1" applyFont="1" applyFill="1" applyAlignment="1">
      <alignment horizontal="right" vertical="center" wrapText="1"/>
    </xf>
    <xf numFmtId="0" fontId="121" fillId="35" borderId="0" xfId="0" applyFont="1" applyFill="1" applyAlignment="1">
      <alignment horizontal="right" vertical="center" wrapText="1"/>
    </xf>
    <xf numFmtId="0" fontId="21" fillId="35" borderId="0" xfId="0" applyFont="1" applyFill="1" applyAlignment="1">
      <alignment vertical="center" wrapText="1"/>
    </xf>
    <xf numFmtId="10" fontId="122" fillId="35" borderId="0" xfId="0" applyNumberFormat="1" applyFont="1" applyFill="1" applyAlignment="1">
      <alignment horizontal="center" vertical="center" wrapText="1"/>
    </xf>
    <xf numFmtId="0" fontId="121" fillId="0" borderId="0" xfId="0" applyFont="1" applyAlignment="1">
      <alignment horizontal="left" vertical="center" indent="4"/>
    </xf>
    <xf numFmtId="0" fontId="120" fillId="0" borderId="0" xfId="0" applyFont="1" applyAlignment="1">
      <alignment horizontal="center" vertical="center"/>
    </xf>
    <xf numFmtId="0" fontId="121" fillId="35" borderId="0" xfId="0" applyFont="1" applyFill="1" applyBorder="1" applyAlignment="1">
      <alignment horizontal="right" vertical="center" wrapText="1"/>
    </xf>
    <xf numFmtId="3" fontId="121" fillId="35" borderId="0" xfId="0" applyNumberFormat="1" applyFont="1" applyFill="1" applyBorder="1" applyAlignment="1">
      <alignment horizontal="right" vertical="center" wrapText="1"/>
    </xf>
    <xf numFmtId="10" fontId="122" fillId="35" borderId="0" xfId="0" applyNumberFormat="1" applyFont="1" applyFill="1" applyBorder="1" applyAlignment="1">
      <alignment horizontal="center" vertical="center" wrapText="1"/>
    </xf>
    <xf numFmtId="0" fontId="121" fillId="35" borderId="24" xfId="0" applyFont="1" applyFill="1" applyBorder="1" applyAlignment="1">
      <alignment horizontal="center" vertical="center" wrapText="1"/>
    </xf>
    <xf numFmtId="0" fontId="122" fillId="36" borderId="24" xfId="0" applyFont="1" applyFill="1" applyBorder="1" applyAlignment="1">
      <alignment horizontal="center" vertical="center" wrapText="1"/>
    </xf>
    <xf numFmtId="0" fontId="122" fillId="36" borderId="24" xfId="0" applyFont="1" applyFill="1" applyBorder="1" applyAlignment="1">
      <alignment vertical="center" wrapText="1"/>
    </xf>
    <xf numFmtId="3" fontId="122" fillId="36" borderId="24" xfId="0" applyNumberFormat="1" applyFont="1" applyFill="1" applyBorder="1" applyAlignment="1">
      <alignment horizontal="right" vertical="center" wrapText="1"/>
    </xf>
    <xf numFmtId="10" fontId="122" fillId="36" borderId="2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0" fontId="11" fillId="8" borderId="0" xfId="0" applyFont="1" applyFill="1" applyAlignment="1">
      <alignment horizontal="left" vertical="top" wrapText="1"/>
    </xf>
    <xf numFmtId="4" fontId="4" fillId="8" borderId="0" xfId="0" applyNumberFormat="1" applyFont="1" applyFill="1" applyAlignment="1">
      <alignment horizontal="right" vertical="center" wrapText="1"/>
    </xf>
    <xf numFmtId="0" fontId="4" fillId="8" borderId="0" xfId="0" applyFont="1" applyFill="1" applyAlignment="1">
      <alignment horizontal="right" vertical="center" wrapText="1"/>
    </xf>
    <xf numFmtId="3" fontId="116" fillId="35" borderId="0" xfId="0" applyNumberFormat="1" applyFont="1" applyFill="1" applyAlignment="1">
      <alignment vertical="center" wrapText="1"/>
    </xf>
    <xf numFmtId="10" fontId="117" fillId="35" borderId="0" xfId="0" applyNumberFormat="1" applyFont="1" applyFill="1" applyAlignment="1">
      <alignment vertical="center" wrapText="1"/>
    </xf>
    <xf numFmtId="0" fontId="116" fillId="35" borderId="25" xfId="0" applyFont="1" applyFill="1" applyBorder="1" applyAlignment="1">
      <alignment horizontal="center" vertical="center" wrapText="1"/>
    </xf>
    <xf numFmtId="0" fontId="115" fillId="34" borderId="25" xfId="0" applyFont="1" applyFill="1" applyBorder="1" applyAlignment="1">
      <alignment horizontal="center" vertical="center" wrapText="1"/>
    </xf>
    <xf numFmtId="0" fontId="115" fillId="34" borderId="25" xfId="0" applyFont="1" applyFill="1" applyBorder="1" applyAlignment="1">
      <alignment vertical="center" wrapText="1"/>
    </xf>
    <xf numFmtId="3" fontId="117" fillId="34" borderId="25" xfId="0" applyNumberFormat="1" applyFont="1" applyFill="1" applyBorder="1" applyAlignment="1">
      <alignment horizontal="center" vertical="center" wrapText="1"/>
    </xf>
    <xf numFmtId="10" fontId="117" fillId="34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123" fillId="36" borderId="12" xfId="0" applyFont="1" applyFill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14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vertical="center" wrapText="1"/>
    </xf>
    <xf numFmtId="4" fontId="27" fillId="0" borderId="12" xfId="0" applyNumberFormat="1" applyFont="1" applyBorder="1" applyAlignment="1">
      <alignment horizontal="right" vertical="center"/>
    </xf>
    <xf numFmtId="4" fontId="27" fillId="0" borderId="12" xfId="0" applyNumberFormat="1" applyFont="1" applyBorder="1" applyAlignment="1">
      <alignment horizontal="right" vertical="center" wrapText="1"/>
    </xf>
    <xf numFmtId="0" fontId="28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4" fontId="29" fillId="0" borderId="12" xfId="0" applyNumberFormat="1" applyFont="1" applyBorder="1" applyAlignment="1">
      <alignment horizontal="right" vertical="center"/>
    </xf>
    <xf numFmtId="4" fontId="30" fillId="0" borderId="12" xfId="0" applyNumberFormat="1" applyFont="1" applyBorder="1" applyAlignment="1">
      <alignment horizontal="right" vertical="center"/>
    </xf>
    <xf numFmtId="14" fontId="27" fillId="0" borderId="12" xfId="0" applyNumberFormat="1" applyFont="1" applyBorder="1" applyAlignment="1">
      <alignment horizontal="right" vertical="center" wrapText="1" indent="1"/>
    </xf>
    <xf numFmtId="14" fontId="32" fillId="0" borderId="12" xfId="0" applyNumberFormat="1" applyFont="1" applyBorder="1" applyAlignment="1">
      <alignment horizontal="right" vertical="center" wrapText="1" indent="1"/>
    </xf>
    <xf numFmtId="0" fontId="32" fillId="0" borderId="12" xfId="0" applyFont="1" applyBorder="1" applyAlignment="1">
      <alignment vertical="center" wrapText="1"/>
    </xf>
    <xf numFmtId="4" fontId="32" fillId="0" borderId="12" xfId="0" applyNumberFormat="1" applyFont="1" applyBorder="1" applyAlignment="1">
      <alignment horizontal="right" vertical="center" wrapText="1"/>
    </xf>
    <xf numFmtId="0" fontId="31" fillId="0" borderId="12" xfId="0" applyFont="1" applyBorder="1" applyAlignment="1">
      <alignment vertical="center"/>
    </xf>
    <xf numFmtId="4" fontId="124" fillId="36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25" fillId="0" borderId="26" xfId="0" applyFont="1" applyBorder="1" applyAlignment="1">
      <alignment horizontal="center" vertical="center"/>
    </xf>
    <xf numFmtId="4" fontId="121" fillId="0" borderId="20" xfId="0" applyNumberFormat="1" applyFont="1" applyBorder="1" applyAlignment="1">
      <alignment horizontal="right" vertical="center"/>
    </xf>
    <xf numFmtId="0" fontId="126" fillId="34" borderId="22" xfId="0" applyFont="1" applyFill="1" applyBorder="1" applyAlignment="1">
      <alignment horizontal="center" vertical="center" wrapText="1"/>
    </xf>
    <xf numFmtId="0" fontId="126" fillId="34" borderId="21" xfId="0" applyFont="1" applyFill="1" applyBorder="1" applyAlignment="1">
      <alignment horizontal="center" vertical="center" wrapText="1"/>
    </xf>
    <xf numFmtId="0" fontId="126" fillId="37" borderId="15" xfId="0" applyFont="1" applyFill="1" applyBorder="1" applyAlignment="1">
      <alignment vertical="center" wrapText="1"/>
    </xf>
    <xf numFmtId="0" fontId="127" fillId="37" borderId="16" xfId="0" applyFont="1" applyFill="1" applyBorder="1" applyAlignment="1">
      <alignment vertical="center" wrapText="1"/>
    </xf>
    <xf numFmtId="0" fontId="127" fillId="37" borderId="20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4" fontId="22" fillId="0" borderId="20" xfId="0" applyNumberFormat="1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126" fillId="37" borderId="16" xfId="0" applyFont="1" applyFill="1" applyBorder="1" applyAlignment="1">
      <alignment vertical="center" wrapText="1"/>
    </xf>
    <xf numFmtId="0" fontId="126" fillId="37" borderId="20" xfId="0" applyFont="1" applyFill="1" applyBorder="1" applyAlignment="1">
      <alignment horizontal="center" vertical="center" wrapText="1"/>
    </xf>
    <xf numFmtId="0" fontId="126" fillId="38" borderId="26" xfId="0" applyFont="1" applyFill="1" applyBorder="1" applyAlignment="1">
      <alignment horizontal="center" vertical="center" wrapText="1"/>
    </xf>
    <xf numFmtId="4" fontId="126" fillId="38" borderId="20" xfId="0" applyNumberFormat="1" applyFont="1" applyFill="1" applyBorder="1" applyAlignment="1">
      <alignment horizontal="right" vertical="center" wrapText="1"/>
    </xf>
    <xf numFmtId="0" fontId="128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" fontId="129" fillId="39" borderId="0" xfId="0" applyNumberFormat="1" applyFont="1" applyFill="1" applyAlignment="1">
      <alignment horizontal="right" vertical="center" wrapText="1"/>
    </xf>
    <xf numFmtId="0" fontId="130" fillId="39" borderId="0" xfId="0" applyFont="1" applyFill="1" applyAlignment="1">
      <alignment horizontal="left" vertical="top" wrapText="1"/>
    </xf>
    <xf numFmtId="3" fontId="129" fillId="39" borderId="0" xfId="0" applyNumberFormat="1" applyFont="1" applyFill="1" applyAlignment="1">
      <alignment horizontal="right" vertical="center" wrapText="1"/>
    </xf>
    <xf numFmtId="0" fontId="131" fillId="39" borderId="0" xfId="0" applyFont="1" applyFill="1" applyAlignment="1">
      <alignment horizontal="left" vertical="top" wrapText="1"/>
    </xf>
    <xf numFmtId="4" fontId="0" fillId="0" borderId="0" xfId="0" applyNumberFormat="1" applyFont="1" applyAlignment="1">
      <alignment horizontal="right" vertical="center"/>
    </xf>
    <xf numFmtId="0" fontId="128" fillId="0" borderId="0" xfId="0" applyFont="1" applyAlignment="1">
      <alignment horizontal="center" vertical="center"/>
    </xf>
    <xf numFmtId="0" fontId="132" fillId="40" borderId="27" xfId="0" applyFont="1" applyFill="1" applyBorder="1" applyAlignment="1">
      <alignment vertical="center"/>
    </xf>
    <xf numFmtId="0" fontId="132" fillId="40" borderId="28" xfId="0" applyFont="1" applyFill="1" applyBorder="1" applyAlignment="1">
      <alignment vertical="center"/>
    </xf>
    <xf numFmtId="0" fontId="132" fillId="40" borderId="26" xfId="0" applyFont="1" applyFill="1" applyBorder="1" applyAlignment="1">
      <alignment vertical="center"/>
    </xf>
    <xf numFmtId="4" fontId="122" fillId="40" borderId="14" xfId="0" applyNumberFormat="1" applyFont="1" applyFill="1" applyBorder="1" applyAlignment="1">
      <alignment horizontal="right" vertical="center" wrapText="1"/>
    </xf>
    <xf numFmtId="4" fontId="122" fillId="40" borderId="0" xfId="0" applyNumberFormat="1" applyFont="1" applyFill="1" applyAlignment="1">
      <alignment horizontal="right" vertical="center" wrapText="1"/>
    </xf>
    <xf numFmtId="4" fontId="122" fillId="40" borderId="27" xfId="0" applyNumberFormat="1" applyFont="1" applyFill="1" applyBorder="1" applyAlignment="1">
      <alignment horizontal="right" vertical="center" wrapText="1"/>
    </xf>
    <xf numFmtId="0" fontId="132" fillId="0" borderId="2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4" fontId="122" fillId="0" borderId="29" xfId="0" applyNumberFormat="1" applyFont="1" applyBorder="1" applyAlignment="1">
      <alignment horizontal="right" vertical="center" wrapText="1"/>
    </xf>
    <xf numFmtId="4" fontId="122" fillId="0" borderId="30" xfId="0" applyNumberFormat="1" applyFont="1" applyBorder="1" applyAlignment="1">
      <alignment horizontal="right" vertical="center" wrapText="1"/>
    </xf>
    <xf numFmtId="4" fontId="121" fillId="0" borderId="30" xfId="0" applyNumberFormat="1" applyFont="1" applyBorder="1" applyAlignment="1">
      <alignment horizontal="right" vertical="center"/>
    </xf>
    <xf numFmtId="4" fontId="121" fillId="0" borderId="31" xfId="0" applyNumberFormat="1" applyFont="1" applyBorder="1" applyAlignment="1">
      <alignment horizontal="right" vertical="center"/>
    </xf>
    <xf numFmtId="4" fontId="121" fillId="0" borderId="32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vertical="center" wrapText="1"/>
    </xf>
    <xf numFmtId="0" fontId="25" fillId="0" borderId="17" xfId="0" applyFont="1" applyBorder="1" applyAlignment="1">
      <alignment vertical="center"/>
    </xf>
    <xf numFmtId="4" fontId="117" fillId="40" borderId="22" xfId="0" applyNumberFormat="1" applyFont="1" applyFill="1" applyBorder="1" applyAlignment="1">
      <alignment horizontal="right" vertical="center"/>
    </xf>
    <xf numFmtId="0" fontId="132" fillId="40" borderId="15" xfId="0" applyFont="1" applyFill="1" applyBorder="1" applyAlignment="1">
      <alignment vertical="center"/>
    </xf>
    <xf numFmtId="4" fontId="122" fillId="40" borderId="22" xfId="0" applyNumberFormat="1" applyFont="1" applyFill="1" applyBorder="1" applyAlignment="1">
      <alignment horizontal="right" vertical="center" wrapText="1"/>
    </xf>
    <xf numFmtId="4" fontId="122" fillId="40" borderId="21" xfId="0" applyNumberFormat="1" applyFont="1" applyFill="1" applyBorder="1" applyAlignment="1">
      <alignment horizontal="right" vertical="center" wrapText="1"/>
    </xf>
    <xf numFmtId="4" fontId="122" fillId="40" borderId="17" xfId="0" applyNumberFormat="1" applyFont="1" applyFill="1" applyBorder="1" applyAlignment="1">
      <alignment horizontal="right" vertical="center" wrapText="1"/>
    </xf>
    <xf numFmtId="4" fontId="121" fillId="0" borderId="33" xfId="0" applyNumberFormat="1" applyFont="1" applyBorder="1" applyAlignment="1">
      <alignment horizontal="right" vertical="center"/>
    </xf>
    <xf numFmtId="4" fontId="121" fillId="0" borderId="34" xfId="0" applyNumberFormat="1" applyFont="1" applyBorder="1" applyAlignment="1">
      <alignment horizontal="right" vertical="center"/>
    </xf>
    <xf numFmtId="4" fontId="121" fillId="0" borderId="35" xfId="0" applyNumberFormat="1" applyFont="1" applyBorder="1" applyAlignment="1">
      <alignment horizontal="right" vertical="center"/>
    </xf>
    <xf numFmtId="4" fontId="121" fillId="0" borderId="29" xfId="0" applyNumberFormat="1" applyFont="1" applyBorder="1" applyAlignment="1">
      <alignment horizontal="right" vertical="center"/>
    </xf>
    <xf numFmtId="4" fontId="121" fillId="0" borderId="36" xfId="0" applyNumberFormat="1" applyFont="1" applyBorder="1" applyAlignment="1">
      <alignment horizontal="right" vertical="center"/>
    </xf>
    <xf numFmtId="4" fontId="121" fillId="0" borderId="37" xfId="0" applyNumberFormat="1" applyFont="1" applyBorder="1" applyAlignment="1">
      <alignment horizontal="right" vertical="center"/>
    </xf>
    <xf numFmtId="4" fontId="121" fillId="0" borderId="3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left" vertical="top" wrapText="1"/>
    </xf>
    <xf numFmtId="3" fontId="4" fillId="2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78" fontId="7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0" fontId="133" fillId="6" borderId="30" xfId="0" applyFont="1" applyFill="1" applyBorder="1" applyAlignment="1">
      <alignment horizontal="center" vertical="center" wrapText="1"/>
    </xf>
    <xf numFmtId="0" fontId="76" fillId="0" borderId="30" xfId="0" applyFont="1" applyBorder="1" applyAlignment="1">
      <alignment/>
    </xf>
    <xf numFmtId="4" fontId="134" fillId="0" borderId="30" xfId="0" applyNumberFormat="1" applyFont="1" applyBorder="1" applyAlignment="1">
      <alignment/>
    </xf>
    <xf numFmtId="0" fontId="134" fillId="0" borderId="0" xfId="0" applyFont="1" applyAlignment="1">
      <alignment/>
    </xf>
    <xf numFmtId="4" fontId="13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34" fillId="0" borderId="0" xfId="0" applyNumberFormat="1" applyFont="1" applyAlignment="1">
      <alignment/>
    </xf>
    <xf numFmtId="0" fontId="133" fillId="2" borderId="0" xfId="0" applyFont="1" applyFill="1" applyAlignment="1">
      <alignment/>
    </xf>
    <xf numFmtId="4" fontId="133" fillId="2" borderId="0" xfId="0" applyNumberFormat="1" applyFont="1" applyFill="1" applyAlignment="1">
      <alignment/>
    </xf>
    <xf numFmtId="0" fontId="133" fillId="0" borderId="0" xfId="0" applyFont="1" applyAlignment="1">
      <alignment/>
    </xf>
    <xf numFmtId="0" fontId="135" fillId="0" borderId="0" xfId="0" applyFont="1" applyAlignment="1">
      <alignment/>
    </xf>
    <xf numFmtId="0" fontId="134" fillId="0" borderId="30" xfId="0" applyFont="1" applyBorder="1" applyAlignment="1">
      <alignment/>
    </xf>
    <xf numFmtId="0" fontId="134" fillId="6" borderId="0" xfId="0" applyFont="1" applyFill="1" applyAlignment="1">
      <alignment/>
    </xf>
    <xf numFmtId="4" fontId="135" fillId="6" borderId="0" xfId="0" applyNumberFormat="1" applyFont="1" applyFill="1" applyAlignment="1">
      <alignment/>
    </xf>
    <xf numFmtId="0" fontId="38" fillId="0" borderId="30" xfId="0" applyFont="1" applyBorder="1" applyAlignment="1">
      <alignment/>
    </xf>
    <xf numFmtId="0" fontId="79" fillId="0" borderId="0" xfId="0" applyFont="1" applyAlignment="1">
      <alignment/>
    </xf>
    <xf numFmtId="0" fontId="80" fillId="2" borderId="0" xfId="0" applyFont="1" applyFill="1" applyAlignment="1">
      <alignment/>
    </xf>
    <xf numFmtId="0" fontId="79" fillId="2" borderId="0" xfId="0" applyFont="1" applyFill="1" applyAlignment="1">
      <alignment/>
    </xf>
    <xf numFmtId="4" fontId="79" fillId="0" borderId="0" xfId="0" applyNumberFormat="1" applyFont="1" applyAlignment="1">
      <alignment/>
    </xf>
    <xf numFmtId="4" fontId="80" fillId="2" borderId="0" xfId="0" applyNumberFormat="1" applyFont="1" applyFill="1" applyAlignment="1">
      <alignment/>
    </xf>
    <xf numFmtId="0" fontId="79" fillId="41" borderId="0" xfId="0" applyFont="1" applyFill="1" applyAlignment="1">
      <alignment/>
    </xf>
    <xf numFmtId="4" fontId="80" fillId="41" borderId="0" xfId="0" applyNumberFormat="1" applyFont="1" applyFill="1" applyAlignment="1">
      <alignment/>
    </xf>
    <xf numFmtId="0" fontId="80" fillId="0" borderId="0" xfId="0" applyFont="1" applyAlignment="1">
      <alignment/>
    </xf>
    <xf numFmtId="4" fontId="136" fillId="8" borderId="0" xfId="0" applyNumberFormat="1" applyFont="1" applyFill="1" applyAlignment="1">
      <alignment/>
    </xf>
    <xf numFmtId="0" fontId="137" fillId="0" borderId="30" xfId="0" applyFont="1" applyBorder="1" applyAlignment="1">
      <alignment/>
    </xf>
    <xf numFmtId="4" fontId="137" fillId="0" borderId="30" xfId="0" applyNumberFormat="1" applyFont="1" applyBorder="1" applyAlignment="1">
      <alignment/>
    </xf>
    <xf numFmtId="0" fontId="134" fillId="8" borderId="30" xfId="0" applyFont="1" applyFill="1" applyBorder="1" applyAlignment="1">
      <alignment/>
    </xf>
    <xf numFmtId="4" fontId="135" fillId="8" borderId="30" xfId="0" applyNumberFormat="1" applyFont="1" applyFill="1" applyBorder="1" applyAlignment="1">
      <alignment/>
    </xf>
    <xf numFmtId="4" fontId="134" fillId="0" borderId="39" xfId="0" applyNumberFormat="1" applyFont="1" applyBorder="1" applyAlignment="1">
      <alignment/>
    </xf>
    <xf numFmtId="0" fontId="134" fillId="41" borderId="0" xfId="0" applyFont="1" applyFill="1" applyAlignment="1">
      <alignment/>
    </xf>
    <xf numFmtId="4" fontId="135" fillId="41" borderId="0" xfId="0" applyNumberFormat="1" applyFont="1" applyFill="1" applyAlignment="1">
      <alignment/>
    </xf>
    <xf numFmtId="0" fontId="138" fillId="0" borderId="30" xfId="0" applyFont="1" applyBorder="1" applyAlignment="1">
      <alignment/>
    </xf>
    <xf numFmtId="0" fontId="134" fillId="0" borderId="30" xfId="0" applyFont="1" applyBorder="1" applyAlignment="1">
      <alignment horizontal="left"/>
    </xf>
    <xf numFmtId="49" fontId="122" fillId="2" borderId="0" xfId="0" applyNumberFormat="1" applyFont="1" applyFill="1" applyAlignment="1">
      <alignment horizontal="center" vertical="center" wrapText="1"/>
    </xf>
    <xf numFmtId="0" fontId="121" fillId="0" borderId="0" xfId="0" applyFont="1" applyAlignment="1">
      <alignment horizontal="left" vertical="top" wrapText="1"/>
    </xf>
    <xf numFmtId="4" fontId="121" fillId="0" borderId="0" xfId="0" applyNumberFormat="1" applyFont="1" applyAlignment="1">
      <alignment horizontal="right" vertical="top" wrapText="1"/>
    </xf>
    <xf numFmtId="0" fontId="139" fillId="2" borderId="0" xfId="0" applyFont="1" applyFill="1" applyAlignment="1">
      <alignment horizontal="left" vertical="top" wrapText="1"/>
    </xf>
    <xf numFmtId="4" fontId="139" fillId="2" borderId="0" xfId="0" applyNumberFormat="1" applyFont="1" applyFill="1" applyAlignment="1">
      <alignment horizontal="right" vertical="top" wrapText="1"/>
    </xf>
    <xf numFmtId="0" fontId="121" fillId="4" borderId="0" xfId="0" applyFont="1" applyFill="1" applyAlignment="1">
      <alignment horizontal="left" vertical="top" wrapText="1"/>
    </xf>
    <xf numFmtId="4" fontId="122" fillId="4" borderId="0" xfId="0" applyNumberFormat="1" applyFont="1" applyFill="1" applyAlignment="1">
      <alignment horizontal="right" vertical="top" wrapText="1"/>
    </xf>
    <xf numFmtId="0" fontId="121" fillId="0" borderId="0" xfId="0" applyFont="1" applyAlignment="1">
      <alignment horizontal="left" vertical="top"/>
    </xf>
    <xf numFmtId="4" fontId="121" fillId="0" borderId="0" xfId="0" applyNumberFormat="1" applyFont="1" applyAlignment="1">
      <alignment horizontal="right" vertical="top"/>
    </xf>
    <xf numFmtId="0" fontId="121" fillId="4" borderId="0" xfId="0" applyFont="1" applyFill="1" applyAlignment="1">
      <alignment horizontal="center" vertical="center" wrapText="1"/>
    </xf>
    <xf numFmtId="4" fontId="12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4" borderId="40" xfId="0" applyFont="1" applyFill="1" applyBorder="1" applyAlignment="1" applyProtection="1">
      <alignment horizontal="center" vertical="center" wrapText="1"/>
      <protection/>
    </xf>
    <xf numFmtId="0" fontId="5" fillId="4" borderId="41" xfId="0" applyFont="1" applyFill="1" applyBorder="1" applyAlignment="1" applyProtection="1">
      <alignment horizontal="center" vertical="center" wrapText="1"/>
      <protection/>
    </xf>
    <xf numFmtId="0" fontId="5" fillId="4" borderId="42" xfId="0" applyFont="1" applyFill="1" applyBorder="1" applyAlignment="1" applyProtection="1">
      <alignment horizontal="center" vertical="center" wrapText="1"/>
      <protection/>
    </xf>
    <xf numFmtId="0" fontId="5" fillId="4" borderId="43" xfId="0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>
      <alignment horizontal="center"/>
    </xf>
    <xf numFmtId="178" fontId="4" fillId="2" borderId="12" xfId="0" applyNumberFormat="1" applyFont="1" applyFill="1" applyBorder="1" applyAlignment="1" applyProtection="1">
      <alignment horizontal="right" vertical="center" wrapText="1"/>
      <protection/>
    </xf>
    <xf numFmtId="0" fontId="112" fillId="4" borderId="12" xfId="0" applyFont="1" applyFill="1" applyBorder="1" applyAlignment="1" applyProtection="1">
      <alignment horizontal="center" vertical="center" wrapText="1"/>
      <protection/>
    </xf>
    <xf numFmtId="4" fontId="112" fillId="4" borderId="12" xfId="0" applyNumberFormat="1" applyFont="1" applyFill="1" applyBorder="1" applyAlignment="1" applyProtection="1">
      <alignment horizontal="right" vertical="center" wrapText="1"/>
      <protection/>
    </xf>
    <xf numFmtId="178" fontId="112" fillId="4" borderId="12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 applyProtection="1">
      <alignment horizontal="left" vertical="center" wrapText="1"/>
      <protection/>
    </xf>
    <xf numFmtId="3" fontId="4" fillId="2" borderId="12" xfId="0" applyNumberFormat="1" applyFont="1" applyFill="1" applyBorder="1" applyAlignment="1" applyProtection="1">
      <alignment horizontal="right" vertical="center" wrapText="1"/>
      <protection/>
    </xf>
    <xf numFmtId="4" fontId="4" fillId="2" borderId="12" xfId="0" applyNumberFormat="1" applyFont="1" applyFill="1" applyBorder="1" applyAlignment="1" applyProtection="1">
      <alignment horizontal="right" vertical="center" wrapText="1"/>
      <protection/>
    </xf>
    <xf numFmtId="178" fontId="9" fillId="0" borderId="12" xfId="0" applyNumberFormat="1" applyFont="1" applyBorder="1" applyAlignment="1" applyProtection="1">
      <alignment horizontal="right" vertical="top" wrapText="1"/>
      <protection/>
    </xf>
    <xf numFmtId="0" fontId="8" fillId="0" borderId="12" xfId="0" applyFont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top" wrapText="1"/>
      <protection/>
    </xf>
    <xf numFmtId="4" fontId="9" fillId="0" borderId="12" xfId="0" applyNumberFormat="1" applyFont="1" applyBorder="1" applyAlignment="1" applyProtection="1">
      <alignment horizontal="right" vertical="top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4" fillId="2" borderId="12" xfId="0" applyFont="1" applyFill="1" applyBorder="1" applyAlignment="1" applyProtection="1">
      <alignment horizontal="righ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Border="1" applyAlignment="1" applyProtection="1">
      <alignment horizontal="center" vertical="center" wrapText="1"/>
      <protection/>
    </xf>
    <xf numFmtId="0" fontId="6" fillId="4" borderId="40" xfId="0" applyFont="1" applyFill="1" applyBorder="1" applyAlignment="1" applyProtection="1">
      <alignment horizontal="center" vertical="center" wrapText="1"/>
      <protection/>
    </xf>
    <xf numFmtId="0" fontId="6" fillId="4" borderId="42" xfId="0" applyFont="1" applyFill="1" applyBorder="1" applyAlignment="1" applyProtection="1">
      <alignment horizontal="center" vertical="center" wrapText="1"/>
      <protection/>
    </xf>
    <xf numFmtId="0" fontId="6" fillId="4" borderId="44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0" fontId="6" fillId="4" borderId="41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center" vertical="center" wrapText="1"/>
      <protection/>
    </xf>
    <xf numFmtId="0" fontId="6" fillId="4" borderId="43" xfId="0" applyFont="1" applyFill="1" applyBorder="1" applyAlignment="1" applyProtection="1">
      <alignment horizontal="center" vertical="center" wrapText="1"/>
      <protection/>
    </xf>
    <xf numFmtId="0" fontId="6" fillId="4" borderId="11" xfId="0" applyFont="1" applyFill="1" applyBorder="1" applyAlignment="1" applyProtection="1">
      <alignment horizontal="center" vertical="center" wrapText="1"/>
      <protection/>
    </xf>
    <xf numFmtId="0" fontId="6" fillId="4" borderId="45" xfId="0" applyFont="1" applyFill="1" applyBorder="1" applyAlignment="1" applyProtection="1">
      <alignment horizontal="center" vertical="center" wrapText="1"/>
      <protection/>
    </xf>
    <xf numFmtId="0" fontId="20" fillId="0" borderId="4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4" fillId="33" borderId="47" xfId="0" applyFont="1" applyFill="1" applyBorder="1" applyAlignment="1">
      <alignment horizontal="center" vertical="center" wrapText="1"/>
    </xf>
    <xf numFmtId="0" fontId="114" fillId="33" borderId="21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16" fillId="35" borderId="0" xfId="0" applyFont="1" applyFill="1" applyAlignment="1">
      <alignment horizontal="center" vertical="center" wrapText="1"/>
    </xf>
    <xf numFmtId="0" fontId="116" fillId="35" borderId="0" xfId="0" applyFont="1" applyFill="1" applyAlignment="1">
      <alignment vertical="center" wrapText="1"/>
    </xf>
    <xf numFmtId="0" fontId="0" fillId="0" borderId="48" xfId="0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top" wrapText="1"/>
    </xf>
    <xf numFmtId="178" fontId="9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5" fillId="4" borderId="44" xfId="0" applyFont="1" applyFill="1" applyBorder="1" applyAlignment="1" applyProtection="1">
      <alignment horizontal="center" vertical="center" wrapText="1"/>
      <protection/>
    </xf>
    <xf numFmtId="0" fontId="5" fillId="4" borderId="45" xfId="0" applyFont="1" applyFill="1" applyBorder="1" applyAlignment="1" applyProtection="1">
      <alignment horizontal="center" vertical="center" wrapText="1"/>
      <protection/>
    </xf>
    <xf numFmtId="0" fontId="122" fillId="35" borderId="0" xfId="0" applyFont="1" applyFill="1" applyAlignment="1">
      <alignment vertical="center" wrapText="1"/>
    </xf>
    <xf numFmtId="0" fontId="120" fillId="0" borderId="0" xfId="0" applyFont="1" applyAlignment="1">
      <alignment horizontal="center" vertical="center"/>
    </xf>
    <xf numFmtId="0" fontId="120" fillId="0" borderId="48" xfId="0" applyFont="1" applyBorder="1" applyAlignment="1">
      <alignment horizontal="center" vertical="center"/>
    </xf>
    <xf numFmtId="178" fontId="9" fillId="0" borderId="0" xfId="0" applyNumberFormat="1" applyFont="1" applyAlignment="1">
      <alignment horizontal="right" vertical="top" wrapText="1"/>
    </xf>
    <xf numFmtId="0" fontId="8" fillId="0" borderId="0" xfId="0" applyFont="1" applyAlignment="1">
      <alignment horizontal="right" vertical="center" wrapText="1"/>
    </xf>
    <xf numFmtId="178" fontId="4" fillId="8" borderId="0" xfId="0" applyNumberFormat="1" applyFont="1" applyFill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 wrapText="1"/>
    </xf>
    <xf numFmtId="0" fontId="4" fillId="8" borderId="0" xfId="0" applyFont="1" applyFill="1" applyAlignment="1">
      <alignment horizontal="left" vertical="center" wrapText="1"/>
    </xf>
    <xf numFmtId="0" fontId="4" fillId="8" borderId="0" xfId="0" applyFont="1" applyFill="1" applyAlignment="1">
      <alignment horizontal="right" vertical="center" wrapText="1"/>
    </xf>
    <xf numFmtId="3" fontId="4" fillId="8" borderId="0" xfId="0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140" fillId="0" borderId="0" xfId="0" applyFont="1" applyAlignment="1">
      <alignment horizontal="center" vertical="center"/>
    </xf>
    <xf numFmtId="0" fontId="121" fillId="0" borderId="4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1" fillId="36" borderId="0" xfId="0" applyFont="1" applyFill="1" applyBorder="1" applyAlignment="1">
      <alignment horizontal="center" vertical="center" wrapText="1"/>
    </xf>
    <xf numFmtId="0" fontId="141" fillId="36" borderId="50" xfId="0" applyFont="1" applyFill="1" applyBorder="1" applyAlignment="1">
      <alignment horizontal="center" vertical="center" wrapText="1"/>
    </xf>
    <xf numFmtId="0" fontId="141" fillId="38" borderId="11" xfId="0" applyFont="1" applyFill="1" applyBorder="1" applyAlignment="1">
      <alignment vertical="center" wrapText="1"/>
    </xf>
    <xf numFmtId="0" fontId="141" fillId="38" borderId="12" xfId="0" applyFont="1" applyFill="1" applyBorder="1" applyAlignment="1">
      <alignment vertical="center" wrapText="1"/>
    </xf>
    <xf numFmtId="0" fontId="142" fillId="38" borderId="12" xfId="0" applyFont="1" applyFill="1" applyBorder="1" applyAlignment="1">
      <alignment vertical="center" wrapText="1"/>
    </xf>
    <xf numFmtId="0" fontId="143" fillId="42" borderId="5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5" fillId="34" borderId="46" xfId="0" applyFont="1" applyFill="1" applyBorder="1" applyAlignment="1">
      <alignment horizontal="center" vertical="center" wrapText="1"/>
    </xf>
    <xf numFmtId="0" fontId="115" fillId="34" borderId="18" xfId="0" applyFont="1" applyFill="1" applyBorder="1" applyAlignment="1">
      <alignment horizontal="center" vertical="center" wrapText="1"/>
    </xf>
    <xf numFmtId="0" fontId="115" fillId="34" borderId="13" xfId="0" applyFont="1" applyFill="1" applyBorder="1" applyAlignment="1">
      <alignment horizontal="center" vertical="center" wrapText="1"/>
    </xf>
    <xf numFmtId="0" fontId="115" fillId="34" borderId="0" xfId="0" applyFont="1" applyFill="1" applyAlignment="1">
      <alignment horizontal="center" vertical="center" wrapText="1"/>
    </xf>
    <xf numFmtId="0" fontId="115" fillId="34" borderId="15" xfId="0" applyFont="1" applyFill="1" applyBorder="1" applyAlignment="1">
      <alignment horizontal="center" vertical="center" wrapText="1"/>
    </xf>
    <xf numFmtId="0" fontId="115" fillId="34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15" fillId="34" borderId="19" xfId="0" applyFont="1" applyFill="1" applyBorder="1" applyAlignment="1">
      <alignment horizontal="center" vertical="center" wrapText="1"/>
    </xf>
    <xf numFmtId="0" fontId="115" fillId="34" borderId="14" xfId="0" applyFont="1" applyFill="1" applyBorder="1" applyAlignment="1">
      <alignment horizontal="center" vertical="center" wrapText="1"/>
    </xf>
    <xf numFmtId="0" fontId="115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3" fontId="8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178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29" fillId="39" borderId="0" xfId="0" applyFont="1" applyFill="1" applyAlignment="1">
      <alignment horizontal="right" vertical="center" wrapText="1"/>
    </xf>
    <xf numFmtId="4" fontId="129" fillId="39" borderId="0" xfId="0" applyNumberFormat="1" applyFont="1" applyFill="1" applyAlignment="1">
      <alignment horizontal="right" vertical="center" wrapText="1"/>
    </xf>
    <xf numFmtId="178" fontId="129" fillId="39" borderId="0" xfId="0" applyNumberFormat="1" applyFont="1" applyFill="1" applyAlignment="1">
      <alignment horizontal="right" vertical="center" wrapText="1"/>
    </xf>
    <xf numFmtId="0" fontId="10" fillId="2" borderId="0" xfId="0" applyFont="1" applyFill="1" applyAlignment="1">
      <alignment horizontal="center" vertical="center"/>
    </xf>
    <xf numFmtId="0" fontId="128" fillId="0" borderId="16" xfId="0" applyFont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4" fontId="122" fillId="43" borderId="47" xfId="0" applyNumberFormat="1" applyFont="1" applyFill="1" applyBorder="1" applyAlignment="1">
      <alignment horizontal="center" vertical="center"/>
    </xf>
    <xf numFmtId="4" fontId="122" fillId="43" borderId="17" xfId="0" applyNumberFormat="1" applyFont="1" applyFill="1" applyBorder="1" applyAlignment="1">
      <alignment horizontal="center" vertical="center"/>
    </xf>
    <xf numFmtId="4" fontId="122" fillId="43" borderId="21" xfId="0" applyNumberFormat="1" applyFont="1" applyFill="1" applyBorder="1" applyAlignment="1">
      <alignment horizontal="center" vertical="center"/>
    </xf>
    <xf numFmtId="4" fontId="144" fillId="43" borderId="47" xfId="0" applyNumberFormat="1" applyFont="1" applyFill="1" applyBorder="1" applyAlignment="1">
      <alignment horizontal="center" vertical="center"/>
    </xf>
    <xf numFmtId="4" fontId="144" fillId="43" borderId="17" xfId="0" applyNumberFormat="1" applyFont="1" applyFill="1" applyBorder="1" applyAlignment="1">
      <alignment horizontal="center" vertical="center"/>
    </xf>
    <xf numFmtId="4" fontId="144" fillId="43" borderId="51" xfId="0" applyNumberFormat="1" applyFont="1" applyFill="1" applyBorder="1" applyAlignment="1">
      <alignment horizontal="center" vertical="center"/>
    </xf>
    <xf numFmtId="4" fontId="122" fillId="43" borderId="52" xfId="0" applyNumberFormat="1" applyFont="1" applyFill="1" applyBorder="1" applyAlignment="1">
      <alignment horizontal="center" vertical="center"/>
    </xf>
    <xf numFmtId="4" fontId="122" fillId="40" borderId="27" xfId="0" applyNumberFormat="1" applyFont="1" applyFill="1" applyBorder="1" applyAlignment="1">
      <alignment horizontal="center" vertical="center" wrapText="1"/>
    </xf>
    <xf numFmtId="4" fontId="122" fillId="40" borderId="28" xfId="0" applyNumberFormat="1" applyFont="1" applyFill="1" applyBorder="1" applyAlignment="1">
      <alignment horizontal="center" vertical="center" wrapText="1"/>
    </xf>
    <xf numFmtId="0" fontId="132" fillId="40" borderId="47" xfId="0" applyFont="1" applyFill="1" applyBorder="1" applyAlignment="1">
      <alignment horizontal="center" vertical="center"/>
    </xf>
    <xf numFmtId="0" fontId="132" fillId="40" borderId="21" xfId="0" applyFont="1" applyFill="1" applyBorder="1" applyAlignment="1">
      <alignment horizontal="center" vertical="center"/>
    </xf>
    <xf numFmtId="4" fontId="122" fillId="43" borderId="51" xfId="0" applyNumberFormat="1" applyFont="1" applyFill="1" applyBorder="1" applyAlignment="1">
      <alignment horizontal="center" vertical="center"/>
    </xf>
    <xf numFmtId="0" fontId="145" fillId="2" borderId="47" xfId="0" applyFont="1" applyFill="1" applyBorder="1" applyAlignment="1">
      <alignment horizontal="center" vertical="center"/>
    </xf>
    <xf numFmtId="0" fontId="145" fillId="2" borderId="21" xfId="0" applyFont="1" applyFill="1" applyBorder="1" applyAlignment="1">
      <alignment horizontal="center" vertical="center"/>
    </xf>
    <xf numFmtId="44" fontId="145" fillId="2" borderId="47" xfId="0" applyNumberFormat="1" applyFont="1" applyFill="1" applyBorder="1" applyAlignment="1">
      <alignment horizontal="center" vertical="center"/>
    </xf>
    <xf numFmtId="44" fontId="145" fillId="2" borderId="17" xfId="0" applyNumberFormat="1" applyFont="1" applyFill="1" applyBorder="1" applyAlignment="1">
      <alignment horizontal="center" vertical="center"/>
    </xf>
    <xf numFmtId="44" fontId="145" fillId="2" borderId="21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178" fontId="7" fillId="2" borderId="0" xfId="0" applyNumberFormat="1" applyFont="1" applyFill="1" applyAlignment="1">
      <alignment horizontal="righ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0" xfId="0" applyNumberFormat="1" applyFont="1" applyAlignment="1">
      <alignment horizontal="right" vertical="center" wrapText="1"/>
    </xf>
    <xf numFmtId="0" fontId="80" fillId="2" borderId="0" xfId="0" applyFont="1" applyFill="1" applyAlignment="1">
      <alignment horizontal="center"/>
    </xf>
    <xf numFmtId="0" fontId="87" fillId="4" borderId="0" xfId="0" applyFont="1" applyFill="1" applyAlignment="1">
      <alignment horizontal="center" vertical="center" wrapText="1"/>
    </xf>
    <xf numFmtId="0" fontId="135" fillId="0" borderId="43" xfId="0" applyFont="1" applyBorder="1" applyAlignment="1">
      <alignment horizontal="center" vertical="center" wrapText="1"/>
    </xf>
    <xf numFmtId="4" fontId="146" fillId="2" borderId="0" xfId="0" applyNumberFormat="1" applyFont="1" applyFill="1" applyAlignment="1">
      <alignment horizontal="center"/>
    </xf>
    <xf numFmtId="4" fontId="147" fillId="2" borderId="0" xfId="0" applyNumberFormat="1" applyFont="1" applyFill="1" applyAlignment="1">
      <alignment horizontal="center"/>
    </xf>
    <xf numFmtId="0" fontId="135" fillId="6" borderId="0" xfId="0" applyFont="1" applyFill="1" applyAlignment="1">
      <alignment horizontal="center"/>
    </xf>
    <xf numFmtId="0" fontId="133" fillId="6" borderId="30" xfId="0" applyFont="1" applyFill="1" applyBorder="1" applyAlignment="1">
      <alignment horizontal="center" vertical="center"/>
    </xf>
    <xf numFmtId="0" fontId="135" fillId="0" borderId="30" xfId="0" applyFont="1" applyBorder="1" applyAlignment="1">
      <alignment horizontal="center" vertical="center" wrapText="1"/>
    </xf>
    <xf numFmtId="0" fontId="148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5" fillId="0" borderId="41" xfId="0" applyFont="1" applyBorder="1" applyAlignment="1">
      <alignment horizontal="center" vertical="center" wrapText="1"/>
    </xf>
    <xf numFmtId="0" fontId="135" fillId="6" borderId="11" xfId="0" applyFont="1" applyFill="1" applyBorder="1" applyAlignment="1">
      <alignment horizontal="center"/>
    </xf>
    <xf numFmtId="0" fontId="133" fillId="6" borderId="53" xfId="0" applyFont="1" applyFill="1" applyBorder="1" applyAlignment="1">
      <alignment horizontal="center" vertical="center"/>
    </xf>
    <xf numFmtId="0" fontId="133" fillId="6" borderId="32" xfId="0" applyFont="1" applyFill="1" applyBorder="1" applyAlignment="1">
      <alignment horizontal="center" vertical="center"/>
    </xf>
    <xf numFmtId="0" fontId="149" fillId="0" borderId="30" xfId="0" applyFont="1" applyBorder="1" applyAlignment="1">
      <alignment horizontal="center" vertical="center" wrapText="1"/>
    </xf>
    <xf numFmtId="0" fontId="122" fillId="2" borderId="0" xfId="0" applyFont="1" applyFill="1" applyAlignment="1">
      <alignment horizontal="center" vertical="center" wrapText="1"/>
    </xf>
    <xf numFmtId="49" fontId="122" fillId="2" borderId="0" xfId="0" applyNumberFormat="1" applyFont="1" applyFill="1" applyAlignment="1">
      <alignment horizontal="center" vertical="center" wrapText="1"/>
    </xf>
    <xf numFmtId="0" fontId="34" fillId="34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CC.NN.%202021%20-%20D.%20Innovaci&#243;n%20y%20Transferencia%20Tecnol&#243;gic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DE NECESIDADES"/>
      <sheetName val="LISTA DE ESPECIFICAS DE GASTOS"/>
      <sheetName val="CATALOGO DE PRECIOS"/>
      <sheetName val="POI y específicas. referencial"/>
      <sheetName val="F.F"/>
      <sheetName val="Activida. Operativas (AO)"/>
      <sheetName val="AO - Tareas"/>
      <sheetName val="Tareas-específicas."/>
    </sheetNames>
    <sheetDataSet>
      <sheetData sheetId="1">
        <row r="5">
          <cell r="B5" t="str">
            <v>2.1. 1  1. 1  2</v>
          </cell>
          <cell r="C5" t="str">
            <v>PERSONAL ADMINISTRATIVO NOMBRADO (REGIMEN PUBLICO)</v>
          </cell>
        </row>
        <row r="6">
          <cell r="B6" t="str">
            <v>2.1. 1  1. 1  7</v>
          </cell>
          <cell r="C6" t="str">
            <v>FUNCIONARIOS DE ALTA DIRECCIÓN DE LAS ENTIDADES</v>
          </cell>
        </row>
        <row r="7">
          <cell r="B7" t="str">
            <v>2.1. 1  1. 2  1</v>
          </cell>
          <cell r="C7" t="str">
            <v>ASIGNACION A FONDOS PARA PERSONAL</v>
          </cell>
        </row>
        <row r="8">
          <cell r="B8" t="str">
            <v>2.1. 1  1. 2 99</v>
          </cell>
          <cell r="C8" t="str">
            <v>OTRAS RETRIBUCIONES Y COMPLEMENTOS</v>
          </cell>
        </row>
        <row r="9">
          <cell r="B9" t="str">
            <v>2.1. 1  3. 1  1</v>
          </cell>
          <cell r="C9" t="str">
            <v>PERSONAL NOMBRADO</v>
          </cell>
        </row>
        <row r="10">
          <cell r="B10" t="str">
            <v>2.1. 1  5. 1  1</v>
          </cell>
          <cell r="C10" t="str">
            <v>PERSONAL NOMBRADO</v>
          </cell>
        </row>
        <row r="11">
          <cell r="B11" t="str">
            <v>2.1. 1  5. 1  2</v>
          </cell>
          <cell r="C11" t="str">
            <v>PERSONAL CONTRATADO</v>
          </cell>
        </row>
        <row r="12">
          <cell r="B12" t="str">
            <v>2.1. 1  5. 2 99</v>
          </cell>
          <cell r="C12" t="str">
            <v>OTRAS RETRIBUCIONES Y COMPLEMENTOS</v>
          </cell>
        </row>
        <row r="13">
          <cell r="B13" t="str">
            <v>2.1. 1  9. 1  2</v>
          </cell>
          <cell r="C13" t="str">
            <v>AGUINALDOS</v>
          </cell>
        </row>
        <row r="14">
          <cell r="B14" t="str">
            <v>2.1. 1  9. 1  3</v>
          </cell>
          <cell r="C14" t="str">
            <v>BONIFICACION POR ESCOLARIDAD</v>
          </cell>
        </row>
        <row r="15">
          <cell r="B15" t="str">
            <v>2.1. 1  9. 2  1</v>
          </cell>
          <cell r="C15" t="str">
            <v>COMPENSACION POR TIEMPO DE SERVICIOS (CTS)</v>
          </cell>
        </row>
        <row r="16">
          <cell r="B16" t="str">
            <v>2.1. 1  9. 3  1</v>
          </cell>
          <cell r="C16" t="str">
            <v>ASIGNACION POR CUMPLIR 25 O 30 AÑOS</v>
          </cell>
        </row>
        <row r="17">
          <cell r="B17" t="str">
            <v>2.1. 1  9. 3  3</v>
          </cell>
          <cell r="C17" t="str">
            <v>COMPENSACION VACACIONAL (VACACIONES TRUNCAS)</v>
          </cell>
        </row>
        <row r="18">
          <cell r="B18" t="str">
            <v>2.1. 3  1. 1  5</v>
          </cell>
          <cell r="C18" t="str">
            <v>CONTRIBUCIONES A ESSALUD</v>
          </cell>
        </row>
        <row r="19">
          <cell r="B19" t="str">
            <v>2.2. 1  1. 1  1</v>
          </cell>
          <cell r="C19" t="str">
            <v>REGIMEN DE PENSIONES DL. 20530</v>
          </cell>
        </row>
        <row r="20">
          <cell r="B20" t="str">
            <v>2.2. 1  1. 2  1</v>
          </cell>
          <cell r="C20" t="str">
            <v>ESCOLARIDAD, AGUINALDOS Y GRATIFICACIONES</v>
          </cell>
        </row>
        <row r="21">
          <cell r="B21" t="str">
            <v>2.2. 1  1. 2 98</v>
          </cell>
          <cell r="C21" t="str">
            <v>OTROS GASTOS EN PENSIONES</v>
          </cell>
        </row>
        <row r="22">
          <cell r="B22" t="str">
            <v>2.2. 2  3. 4  2</v>
          </cell>
          <cell r="C22" t="str">
            <v>GASTOS DE SEPELIO Y LUTO DEL PERSONAL ACTIVO</v>
          </cell>
        </row>
        <row r="23">
          <cell r="B23" t="str">
            <v>2.2. 2  3. 4  3</v>
          </cell>
          <cell r="C23" t="str">
            <v>GASTOS DE SEPELIO Y LUTO DEL PERSONAL PENSIONISTA</v>
          </cell>
        </row>
        <row r="24">
          <cell r="B24" t="str">
            <v>2.3. 1  1. 1  1</v>
          </cell>
          <cell r="C24" t="str">
            <v>ALIMENTOS Y BEBIDAS PARA CONSUMO HUMANO</v>
          </cell>
        </row>
        <row r="25">
          <cell r="B25" t="str">
            <v>2.3. 1  1. 1  2</v>
          </cell>
          <cell r="C25" t="str">
            <v>ALIMENTOS Y BEBIDAS PARA CONSUMO ANIMAL</v>
          </cell>
        </row>
        <row r="26">
          <cell r="B26" t="str">
            <v>2.3. 1  2. 1  1</v>
          </cell>
          <cell r="C26" t="str">
            <v>VESTUARIO, ACCESORIOS Y PRENDAS DIVERSAS</v>
          </cell>
        </row>
        <row r="27">
          <cell r="B27" t="str">
            <v>2.3. 1  2. 1  3</v>
          </cell>
          <cell r="C27" t="str">
            <v>CALZADO</v>
          </cell>
        </row>
        <row r="28">
          <cell r="B28" t="str">
            <v>2.3. 1  3. 1  1</v>
          </cell>
          <cell r="C28" t="str">
            <v>COMBUSTIBLES Y CARBURANTES</v>
          </cell>
        </row>
        <row r="29">
          <cell r="B29" t="str">
            <v>2.3. 1  3. 1  2</v>
          </cell>
          <cell r="C29" t="str">
            <v>GASES</v>
          </cell>
        </row>
        <row r="30">
          <cell r="B30" t="str">
            <v>2.3. 1  3. 1  3</v>
          </cell>
          <cell r="C30" t="str">
            <v>LUBRICANTES, GRASAS Y AFINES</v>
          </cell>
        </row>
        <row r="31">
          <cell r="B31" t="str">
            <v>2.3. 1  5. 1  1</v>
          </cell>
          <cell r="C31" t="str">
            <v>REPUESTOS Y ACCESORIOS</v>
          </cell>
        </row>
        <row r="32">
          <cell r="B32" t="str">
            <v>2.3. 1  5. 1  2</v>
          </cell>
          <cell r="C32" t="str">
            <v>PAPELERIA EN GENERAL, UTILES Y MATERIALES DE OFICINA</v>
          </cell>
        </row>
        <row r="33">
          <cell r="B33" t="str">
            <v>2.3. 1  5. 3  1</v>
          </cell>
          <cell r="C33" t="str">
            <v>ASEO, LIMPIEZA Y TOCADOR</v>
          </cell>
        </row>
        <row r="34">
          <cell r="B34" t="str">
            <v>2.3. 1  5. 3  2</v>
          </cell>
          <cell r="C34" t="str">
            <v>DE COCINA, COMEDOR Y CAFETERIA</v>
          </cell>
        </row>
        <row r="35">
          <cell r="B35" t="str">
            <v>2.3. 1  5. 4  1</v>
          </cell>
          <cell r="C35" t="str">
            <v>ELECTRICIDAD, ILUMINACION Y ELECTRONICA</v>
          </cell>
        </row>
        <row r="36">
          <cell r="B36" t="str">
            <v>2.3. 1  6. 1  1</v>
          </cell>
          <cell r="C36" t="str">
            <v>DE VEHICULOS</v>
          </cell>
        </row>
        <row r="37">
          <cell r="B37" t="str">
            <v>2.3. 1  6. 1  2</v>
          </cell>
          <cell r="C37" t="str">
            <v>DE COMUNICACIONES Y TELECOMUNICACIONES</v>
          </cell>
        </row>
        <row r="38">
          <cell r="B38" t="str">
            <v>2.3. 1  6. 1  4</v>
          </cell>
          <cell r="C38" t="str">
            <v>DE SEGURIDAD</v>
          </cell>
        </row>
        <row r="39">
          <cell r="B39" t="str">
            <v>2.3. 1  7. 1  1</v>
          </cell>
          <cell r="C39" t="str">
            <v>ENSERES</v>
          </cell>
        </row>
        <row r="40">
          <cell r="B40" t="str">
            <v>2.3. 1  8. 1  2</v>
          </cell>
          <cell r="C40" t="str">
            <v>MEDICAMENTOS</v>
          </cell>
        </row>
        <row r="41">
          <cell r="B41" t="str">
            <v>2.3. 1  8. 2  1</v>
          </cell>
          <cell r="C41" t="str">
            <v>MATERIAL, INSUMOS, INSTRUMENTAL Y ACCESORIOS  MEDICOS, QUIRURGICOS,</v>
          </cell>
        </row>
        <row r="42">
          <cell r="B42" t="str">
            <v>2.3. 1  9. 1  1</v>
          </cell>
          <cell r="C42" t="str">
            <v>LIBROS, TEXTOS Y OTROS MATERIALES IMPRESOS</v>
          </cell>
        </row>
        <row r="43">
          <cell r="B43" t="str">
            <v>2.3. 1  9. 1  2</v>
          </cell>
          <cell r="C43" t="str">
            <v>MATERIAL DIDACTICO, ACCESORIOS Y UTILES DE ENSEÑANZA</v>
          </cell>
        </row>
        <row r="44">
          <cell r="B44" t="str">
            <v>2.3. 1  9. 1 99</v>
          </cell>
          <cell r="C44" t="str">
            <v>OTROS MATERIALES DIVERSOS DE ENSEÑANZA</v>
          </cell>
        </row>
        <row r="45">
          <cell r="B45" t="str">
            <v>2.3. 1 10. 1  2</v>
          </cell>
          <cell r="C45" t="str">
            <v>MATERIAL BIOLOGICO</v>
          </cell>
        </row>
        <row r="46">
          <cell r="B46" t="str">
            <v>2.3. 1 10. 1  4</v>
          </cell>
          <cell r="C46" t="str">
            <v>FERTILIZANTES, INSECTICIDAS, FUNGICIDAS Y SIMILARES</v>
          </cell>
        </row>
        <row r="47">
          <cell r="B47" t="str">
            <v>2.3. 1 11. 1  2</v>
          </cell>
          <cell r="C47" t="str">
            <v>PARA VEHICULOS</v>
          </cell>
        </row>
        <row r="48">
          <cell r="B48" t="str">
            <v>2.3. 1 11. 1  5</v>
          </cell>
          <cell r="C48" t="str">
            <v>OTROS MATERIALES DE MANTENIMIENTO</v>
          </cell>
        </row>
        <row r="49">
          <cell r="B49" t="str">
            <v>2.3. 1 11. 1  6</v>
          </cell>
          <cell r="C49" t="str">
            <v>MATERIALES DE  ACONDICIONAMIENTO</v>
          </cell>
        </row>
        <row r="50">
          <cell r="B50" t="str">
            <v>2.3. 1 99. 1  1</v>
          </cell>
          <cell r="C50" t="str">
            <v>HERRAMIENTAS</v>
          </cell>
        </row>
        <row r="51">
          <cell r="B51" t="str">
            <v>2.3. 1 99. 1  3</v>
          </cell>
          <cell r="C51" t="str">
            <v>LIBROS, DIARIOS, REVISTAS Y OTROS BIENES IMPRESOS NO VINCULADOS A</v>
          </cell>
        </row>
        <row r="52">
          <cell r="B52" t="str">
            <v>2.3. 1 99. 1  4</v>
          </cell>
          <cell r="C52" t="str">
            <v>SIMBOLOS, DISTINTIVOS Y CONDECORACIONES</v>
          </cell>
        </row>
        <row r="53">
          <cell r="B53" t="str">
            <v>2.3. 1 99. 1 99</v>
          </cell>
          <cell r="C53" t="str">
            <v>OTROS BIENES</v>
          </cell>
        </row>
        <row r="54">
          <cell r="B54" t="str">
            <v>2.3. 2  1. 2  1</v>
          </cell>
          <cell r="C54" t="str">
            <v>PASAJES Y GASTOS DE TRANSPORTE</v>
          </cell>
        </row>
        <row r="55">
          <cell r="B55" t="str">
            <v>2.3. 2  1. 2  2</v>
          </cell>
          <cell r="C55" t="str">
            <v>VIATICOS Y ASIGNACIONES POR COMISION DE SERVICIO</v>
          </cell>
        </row>
        <row r="56">
          <cell r="B56" t="str">
            <v>2.3. 2  1. 2 99</v>
          </cell>
          <cell r="C56" t="str">
            <v>OTROS GASTOS</v>
          </cell>
        </row>
        <row r="57">
          <cell r="B57" t="str">
            <v>2.3. 2  2. 1  1</v>
          </cell>
          <cell r="C57" t="str">
            <v>SERVICIO DE SUMINISTRO DE ENERGIA ELECTRICA</v>
          </cell>
        </row>
        <row r="58">
          <cell r="B58" t="str">
            <v>2.3. 2  2. 1  2</v>
          </cell>
          <cell r="C58" t="str">
            <v>SERVICIO DE AGUA Y DESAGUE</v>
          </cell>
        </row>
        <row r="59">
          <cell r="B59" t="str">
            <v>2.3. 2  2. 2  1</v>
          </cell>
          <cell r="C59" t="str">
            <v>SERVICIO DE TELEFONIA MOVIL</v>
          </cell>
        </row>
        <row r="60">
          <cell r="B60" t="str">
            <v>2.3. 2  2. 2  2</v>
          </cell>
          <cell r="C60" t="str">
            <v>SERVICIO DE TELEFONIA FIJA</v>
          </cell>
        </row>
        <row r="61">
          <cell r="B61" t="str">
            <v>2.3. 2  2. 2  3</v>
          </cell>
          <cell r="C61" t="str">
            <v>SERVICIO DE INTERNET</v>
          </cell>
        </row>
        <row r="62">
          <cell r="B62" t="str">
            <v>2.3. 2  2. 4  1</v>
          </cell>
          <cell r="C62" t="str">
            <v>SERVICIO DE PUBLICIDAD</v>
          </cell>
        </row>
        <row r="63">
          <cell r="B63" t="str">
            <v>2.3. 2  2. 5  1</v>
          </cell>
          <cell r="C63" t="str">
            <v>DIFUSIÓN EN EL DIARIO OFICIAL</v>
          </cell>
        </row>
        <row r="64">
          <cell r="B64" t="str">
            <v>2.3. 2  4. 5  1</v>
          </cell>
          <cell r="C64" t="str">
            <v>DE VEHICULOS</v>
          </cell>
        </row>
        <row r="65">
          <cell r="B65" t="str">
            <v>2.3. 2  4. 6  1</v>
          </cell>
          <cell r="C65" t="str">
            <v>DE MOBILIARIO Y SIMILARES</v>
          </cell>
        </row>
        <row r="66">
          <cell r="B66" t="str">
            <v>2.3. 2  4. 7  1</v>
          </cell>
          <cell r="C66" t="str">
            <v>DE MAQUINARIAS Y EQUIPOS</v>
          </cell>
        </row>
        <row r="67">
          <cell r="B67" t="str">
            <v>2.3. 2  4.99 99</v>
          </cell>
          <cell r="C67" t="str">
            <v>DE OTROS BIENES Y ACTIVOS</v>
          </cell>
        </row>
        <row r="68">
          <cell r="B68" t="str">
            <v>2.3. 2  5. 1  1</v>
          </cell>
          <cell r="C68" t="str">
            <v>DE EDIFICIOS Y ESTRUCTURAS</v>
          </cell>
        </row>
        <row r="69">
          <cell r="B69" t="str">
            <v>2.3. 2  5. 1 99</v>
          </cell>
          <cell r="C69" t="str">
            <v>DE OTROS BIENES Y ACTIVOS</v>
          </cell>
        </row>
        <row r="70">
          <cell r="B70" t="str">
            <v>2.3. 2  6. 1  2</v>
          </cell>
          <cell r="C70" t="str">
            <v>GASTOS NOTARIALES</v>
          </cell>
        </row>
        <row r="71">
          <cell r="B71" t="str">
            <v>2.3. 2  6. 2  1</v>
          </cell>
          <cell r="C71" t="str">
            <v>CARGOS BANCARIOS</v>
          </cell>
        </row>
        <row r="72">
          <cell r="B72" t="str">
            <v>2.3. 2  6. 3  1</v>
          </cell>
          <cell r="C72" t="str">
            <v>SEGURO DE VIDA</v>
          </cell>
        </row>
        <row r="73">
          <cell r="B73" t="str">
            <v>2.3. 2  6. 3  2</v>
          </cell>
          <cell r="C73" t="str">
            <v>SEGURO DE VEHICULOS</v>
          </cell>
        </row>
        <row r="74">
          <cell r="B74" t="str">
            <v>2.3. 2  6. 3  3</v>
          </cell>
          <cell r="C74" t="str">
            <v>SEGURO OBLIGATORIO ACCIDENTES DE TRANSITO (SOAT)</v>
          </cell>
        </row>
        <row r="75">
          <cell r="B75" t="str">
            <v>2.3. 2  7. 1  1</v>
          </cell>
          <cell r="C75" t="str">
            <v>CONSULTORIAS</v>
          </cell>
        </row>
        <row r="76">
          <cell r="B76" t="str">
            <v>2.3. 2  7. 1  7</v>
          </cell>
          <cell r="C76" t="str">
            <v>INVESTIGACIONES</v>
          </cell>
        </row>
        <row r="77">
          <cell r="B77" t="str">
            <v>2.3. 2  7. 2  1</v>
          </cell>
          <cell r="C77" t="str">
            <v>CONSULTORIAS</v>
          </cell>
        </row>
        <row r="78">
          <cell r="B78" t="str">
            <v>2.3. 2  7. 2  7</v>
          </cell>
          <cell r="C78" t="str">
            <v>SERVICIOS COMPLEMENTARIOS DE SALUD</v>
          </cell>
        </row>
        <row r="79">
          <cell r="B79" t="str">
            <v>2.3. 2  7. 2 99</v>
          </cell>
          <cell r="C79" t="str">
            <v>OTROS SERVICIOS SIMILARES</v>
          </cell>
        </row>
        <row r="80">
          <cell r="B80" t="str">
            <v>2.3. 2  7. 3  1</v>
          </cell>
          <cell r="C80" t="str">
            <v>REALIZADO POR PERSONAS JURIDICAS</v>
          </cell>
        </row>
        <row r="81">
          <cell r="B81" t="str">
            <v>2.3. 2  7. 3  2</v>
          </cell>
          <cell r="C81" t="str">
            <v>REALIZADO POR PERSONAS NATURALES</v>
          </cell>
        </row>
        <row r="82">
          <cell r="B82" t="str">
            <v>2.3. 2  7. 4  1</v>
          </cell>
          <cell r="C82" t="str">
            <v>ELABORACION DE PROGRAMAS INFORMATICOS</v>
          </cell>
        </row>
        <row r="83">
          <cell r="B83" t="str">
            <v>2.3. 2  7. 4  2</v>
          </cell>
          <cell r="C83" t="str">
            <v>PROCESAMIENTOS DE DATOS</v>
          </cell>
        </row>
        <row r="84">
          <cell r="B84" t="str">
            <v>2.3. 2  7. 4  3</v>
          </cell>
          <cell r="C84" t="str">
            <v>SOPORTE TECNICO</v>
          </cell>
        </row>
        <row r="85">
          <cell r="B85" t="str">
            <v>2.3. 2  7. 4 99</v>
          </cell>
          <cell r="C85" t="str">
            <v>OTROS SERVICIOS DE INFORMATICA</v>
          </cell>
        </row>
        <row r="86">
          <cell r="B86" t="str">
            <v>2.3. 2  7. 5  2</v>
          </cell>
          <cell r="C86" t="str">
            <v>PROPINAS PARA PRACTICANTES</v>
          </cell>
        </row>
        <row r="87">
          <cell r="B87" t="str">
            <v>2.3. 2  7.11  3</v>
          </cell>
          <cell r="C87" t="str">
            <v>SERVICIOS RELACIONADOS CON FLORERIA, JARDINERIA Y OTRAS ACTIVIDADES</v>
          </cell>
        </row>
        <row r="88">
          <cell r="B88" t="str">
            <v>2.3. 2  7.11  6</v>
          </cell>
          <cell r="C88" t="str">
            <v>SERVICIO DE IMPRESIONES, ENCUADERNACION Y EMPASTADO</v>
          </cell>
        </row>
        <row r="89">
          <cell r="B89" t="str">
            <v>2.3. 2  7.11 99</v>
          </cell>
          <cell r="C89" t="str">
            <v>SERVICIOS DIVERSOS</v>
          </cell>
        </row>
        <row r="90">
          <cell r="B90" t="str">
            <v>2.3. 2  7.13  9</v>
          </cell>
          <cell r="C90" t="str">
            <v>SERVICIOS DE AUDITORIAS</v>
          </cell>
        </row>
        <row r="91">
          <cell r="B91" t="str">
            <v>2.3. 2  8. 1  1</v>
          </cell>
          <cell r="C91" t="str">
            <v>CONTRATO ADMINISTRATIVO DE SERVICIOS</v>
          </cell>
        </row>
        <row r="92">
          <cell r="B92" t="str">
            <v>2.3. 2  8. 1  2</v>
          </cell>
          <cell r="C92" t="str">
            <v>CONTRIBUCIONES A ESSALUD DE C.A.S.</v>
          </cell>
        </row>
        <row r="93">
          <cell r="B93" t="str">
            <v>2.3. 2  8. 1  4</v>
          </cell>
          <cell r="C93" t="str">
            <v>AGUINALDOS DE C.A.S.</v>
          </cell>
        </row>
        <row r="94">
          <cell r="B94" t="str">
            <v>2.3. 2  8. 1  5</v>
          </cell>
          <cell r="C94" t="str">
            <v>VACACIONES TRUNCAS DE C.A.S.</v>
          </cell>
        </row>
        <row r="95">
          <cell r="B95" t="str">
            <v>2.5. 3  1. 1  2</v>
          </cell>
          <cell r="C95" t="str">
            <v>A INVESTIGADORES CIENTIFICOS</v>
          </cell>
        </row>
        <row r="96">
          <cell r="B96" t="str">
            <v>2.5. 4  1. 1  1</v>
          </cell>
          <cell r="C96" t="str">
            <v>IMPUESTOS</v>
          </cell>
        </row>
        <row r="97">
          <cell r="B97" t="str">
            <v>2.5. 4  1. 2  1</v>
          </cell>
          <cell r="C97" t="str">
            <v>DERECHOS ADMINISTRATIVOS</v>
          </cell>
        </row>
        <row r="98">
          <cell r="B98" t="str">
            <v>2.5. 4  1. 3  1</v>
          </cell>
          <cell r="C98" t="str">
            <v>MULTAS</v>
          </cell>
        </row>
        <row r="99">
          <cell r="B99" t="str">
            <v>2.5. 4  3. 2  1</v>
          </cell>
          <cell r="C99" t="str">
            <v>DERECHOS ADMINISTRATIVOS</v>
          </cell>
        </row>
        <row r="100">
          <cell r="B100" t="str">
            <v>2.6. 2  2. 2  2</v>
          </cell>
          <cell r="C100" t="str">
            <v>COSTO DE CONSTRUCCION POR CONTRATA</v>
          </cell>
        </row>
        <row r="101">
          <cell r="B101" t="str">
            <v>2.6. 3  2. 1  1</v>
          </cell>
          <cell r="C101" t="str">
            <v>MAQUINAS Y EQUIPOS</v>
          </cell>
        </row>
        <row r="102">
          <cell r="B102" t="str">
            <v>2.6. 3  2. 1  2</v>
          </cell>
          <cell r="C102" t="str">
            <v>MOBILIARIO</v>
          </cell>
        </row>
        <row r="103">
          <cell r="B103" t="str">
            <v>2.6. 3  2. 2  1</v>
          </cell>
          <cell r="C103" t="str">
            <v>MAQUINAS Y EQUIPOS</v>
          </cell>
        </row>
        <row r="104">
          <cell r="B104" t="str">
            <v>2.6. 3  2. 2  2</v>
          </cell>
          <cell r="C104" t="str">
            <v>MOBILIARIO</v>
          </cell>
        </row>
        <row r="105">
          <cell r="B105" t="str">
            <v>2.6. 3  2. 6  1</v>
          </cell>
          <cell r="C105" t="str">
            <v>EQUIPO DE CULTURA Y ARTE</v>
          </cell>
        </row>
        <row r="106">
          <cell r="B106" t="str">
            <v>2.6. 3  2. 9 99</v>
          </cell>
          <cell r="C106" t="str">
            <v>MAQUINARIAS, EQUIPOS Y MOBILIARIOS DE OTRAS INSTALACIONES</v>
          </cell>
        </row>
        <row r="107">
          <cell r="B107" t="str">
            <v>2.6. 6  1. 1  7</v>
          </cell>
          <cell r="C107" t="str">
            <v>SEMILLAS Y ALMACIGOS</v>
          </cell>
        </row>
        <row r="108">
          <cell r="B108" t="str">
            <v>2.6. 6  1. 2  1</v>
          </cell>
          <cell r="C108" t="str">
            <v>LIBROS Y TEXTOS PARA BIBLIOTECAS</v>
          </cell>
        </row>
        <row r="109">
          <cell r="B109" t="str">
            <v>2.6. 8  1. 3  1</v>
          </cell>
          <cell r="C109" t="str">
            <v>ELABORACION DE EXPEDIENTES TECNICOS</v>
          </cell>
        </row>
        <row r="110">
          <cell r="B110" t="str">
            <v>2.6. 8  1. 4  3</v>
          </cell>
          <cell r="C110" t="str">
            <v>GASTO POR LA CONTRATACION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U179"/>
  <sheetViews>
    <sheetView showGridLines="0" zoomScalePageLayoutView="0" workbookViewId="0" topLeftCell="A121">
      <selection activeCell="B177" sqref="B177:C179"/>
    </sheetView>
  </sheetViews>
  <sheetFormatPr defaultColWidth="8.8515625" defaultRowHeight="12.75"/>
  <cols>
    <col min="1" max="1" width="4.140625" style="0" customWidth="1"/>
    <col min="2" max="2" width="9.8515625" style="0" customWidth="1"/>
    <col min="3" max="3" width="33.8515625" style="0" customWidth="1"/>
    <col min="4" max="6" width="0.13671875" style="0" customWidth="1"/>
    <col min="7" max="7" width="8.8515625" style="0" customWidth="1"/>
    <col min="8" max="8" width="0.13671875" style="0" customWidth="1"/>
    <col min="9" max="9" width="8.8515625" style="0" customWidth="1"/>
    <col min="10" max="10" width="0.42578125" style="0" customWidth="1"/>
    <col min="11" max="13" width="0.13671875" style="0" customWidth="1"/>
    <col min="14" max="14" width="10.57421875" style="0" customWidth="1"/>
    <col min="15" max="17" width="0.13671875" style="0" customWidth="1"/>
    <col min="18" max="18" width="8.8515625" style="0" customWidth="1"/>
    <col min="19" max="20" width="0.13671875" style="0" customWidth="1"/>
    <col min="21" max="21" width="4.140625" style="0" customWidth="1"/>
  </cols>
  <sheetData>
    <row r="1" spans="2:19" ht="12.75">
      <c r="B1" s="276" t="s">
        <v>225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21" ht="13.5" customHeight="1">
      <c r="A2" s="1"/>
      <c r="B2" s="293" t="s">
        <v>0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1"/>
    </row>
    <row r="3" spans="1:21" ht="13.5" customHeight="1">
      <c r="A3" s="1"/>
      <c r="B3" s="293" t="s">
        <v>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1"/>
    </row>
    <row r="4" spans="1:21" ht="12" customHeight="1">
      <c r="A4" s="1"/>
      <c r="B4" s="294" t="s">
        <v>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1"/>
    </row>
    <row r="5" spans="1:21" ht="0.75" customHeight="1">
      <c r="A5" s="1"/>
      <c r="B5" s="272" t="s">
        <v>3</v>
      </c>
      <c r="C5" s="27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9" customHeight="1">
      <c r="A6" s="1"/>
      <c r="B6" s="274"/>
      <c r="C6" s="275"/>
      <c r="D6" s="3"/>
      <c r="E6" s="295" t="s">
        <v>4</v>
      </c>
      <c r="F6" s="298"/>
      <c r="G6" s="299"/>
      <c r="H6" s="3"/>
      <c r="I6" s="295" t="s">
        <v>5</v>
      </c>
      <c r="J6" s="299"/>
      <c r="K6" s="3"/>
      <c r="L6" s="295"/>
      <c r="M6" s="4"/>
      <c r="N6" s="299" t="s">
        <v>6</v>
      </c>
      <c r="O6" s="3"/>
      <c r="P6" s="295"/>
      <c r="Q6" s="4"/>
      <c r="R6" s="298" t="s">
        <v>7</v>
      </c>
      <c r="S6" s="299"/>
      <c r="T6" s="3"/>
      <c r="U6" s="1"/>
    </row>
    <row r="7" spans="1:21" ht="9.75" customHeight="1">
      <c r="A7" s="1"/>
      <c r="B7" s="274"/>
      <c r="C7" s="275"/>
      <c r="D7" s="3"/>
      <c r="E7" s="296"/>
      <c r="F7" s="300"/>
      <c r="G7" s="301"/>
      <c r="H7" s="3"/>
      <c r="I7" s="296"/>
      <c r="J7" s="301"/>
      <c r="K7" s="3"/>
      <c r="L7" s="296"/>
      <c r="M7" s="3"/>
      <c r="N7" s="301"/>
      <c r="O7" s="3"/>
      <c r="P7" s="296"/>
      <c r="Q7" s="3"/>
      <c r="R7" s="300"/>
      <c r="S7" s="301"/>
      <c r="T7" s="3"/>
      <c r="U7" s="1"/>
    </row>
    <row r="8" spans="1:21" ht="13.5" customHeight="1">
      <c r="A8" s="1"/>
      <c r="B8" s="274"/>
      <c r="C8" s="275"/>
      <c r="D8" s="3"/>
      <c r="E8" s="297"/>
      <c r="F8" s="302"/>
      <c r="G8" s="303"/>
      <c r="H8" s="3"/>
      <c r="I8" s="297"/>
      <c r="J8" s="303"/>
      <c r="K8" s="3"/>
      <c r="L8" s="297"/>
      <c r="M8" s="5"/>
      <c r="N8" s="303"/>
      <c r="O8" s="3"/>
      <c r="P8" s="297"/>
      <c r="Q8" s="5"/>
      <c r="R8" s="302"/>
      <c r="S8" s="303"/>
      <c r="T8" s="3"/>
      <c r="U8" s="1"/>
    </row>
    <row r="9" spans="1:21" ht="0.75" customHeight="1">
      <c r="A9" s="1"/>
      <c r="B9" s="274"/>
      <c r="C9" s="27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</row>
    <row r="10" spans="1:21" ht="9.75" customHeight="1">
      <c r="A10" s="1"/>
      <c r="B10" s="290" t="s">
        <v>9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1"/>
    </row>
    <row r="11" spans="1:21" ht="9.75" customHeight="1">
      <c r="A11" s="1"/>
      <c r="B11" s="7" t="s">
        <v>10</v>
      </c>
      <c r="C11" s="7" t="s">
        <v>11</v>
      </c>
      <c r="D11" s="8"/>
      <c r="E11" s="8"/>
      <c r="F11" s="288">
        <v>5974966</v>
      </c>
      <c r="G11" s="288"/>
      <c r="H11" s="286">
        <v>5435453</v>
      </c>
      <c r="I11" s="286"/>
      <c r="J11" s="287">
        <v>5405438.67</v>
      </c>
      <c r="K11" s="287"/>
      <c r="L11" s="8"/>
      <c r="M11" s="8"/>
      <c r="N11" s="10">
        <v>5403490.51</v>
      </c>
      <c r="O11" s="10">
        <v>30014.33</v>
      </c>
      <c r="P11" s="284">
        <v>0.9941196271957462</v>
      </c>
      <c r="Q11" s="284"/>
      <c r="R11" s="284"/>
      <c r="S11" s="8"/>
      <c r="T11" s="8"/>
      <c r="U11" s="1"/>
    </row>
    <row r="12" spans="1:21" ht="9.75" customHeight="1">
      <c r="A12" s="1"/>
      <c r="B12" s="7" t="s">
        <v>12</v>
      </c>
      <c r="C12" s="7" t="s">
        <v>13</v>
      </c>
      <c r="D12" s="8"/>
      <c r="E12" s="8"/>
      <c r="F12" s="288">
        <v>43814</v>
      </c>
      <c r="G12" s="288"/>
      <c r="H12" s="286">
        <v>40164</v>
      </c>
      <c r="I12" s="286"/>
      <c r="J12" s="287">
        <v>40161.44</v>
      </c>
      <c r="K12" s="287"/>
      <c r="L12" s="8"/>
      <c r="M12" s="8"/>
      <c r="N12" s="10">
        <v>40159.53</v>
      </c>
      <c r="O12" s="10">
        <v>2.56</v>
      </c>
      <c r="P12" s="284">
        <v>0.9998887063041529</v>
      </c>
      <c r="Q12" s="284"/>
      <c r="R12" s="284"/>
      <c r="S12" s="8"/>
      <c r="T12" s="8"/>
      <c r="U12" s="1"/>
    </row>
    <row r="13" spans="1:21" ht="9.75" customHeight="1">
      <c r="A13" s="1"/>
      <c r="B13" s="7" t="s">
        <v>14</v>
      </c>
      <c r="C13" s="7" t="s">
        <v>15</v>
      </c>
      <c r="D13" s="8"/>
      <c r="E13" s="8"/>
      <c r="F13" s="288">
        <v>4326000</v>
      </c>
      <c r="G13" s="288"/>
      <c r="H13" s="286">
        <v>4612803</v>
      </c>
      <c r="I13" s="286"/>
      <c r="J13" s="287">
        <v>4414484</v>
      </c>
      <c r="K13" s="287"/>
      <c r="L13" s="8"/>
      <c r="M13" s="8"/>
      <c r="N13" s="10">
        <v>4414484</v>
      </c>
      <c r="O13" s="10">
        <v>198319</v>
      </c>
      <c r="P13" s="284">
        <v>0.9570068351065502</v>
      </c>
      <c r="Q13" s="284"/>
      <c r="R13" s="284"/>
      <c r="S13" s="8"/>
      <c r="T13" s="8"/>
      <c r="U13" s="1"/>
    </row>
    <row r="14" spans="1:21" ht="9.75" customHeight="1">
      <c r="A14" s="1"/>
      <c r="B14" s="7" t="s">
        <v>16</v>
      </c>
      <c r="C14" s="7" t="s">
        <v>17</v>
      </c>
      <c r="D14" s="8"/>
      <c r="E14" s="8"/>
      <c r="F14" s="288">
        <v>56395</v>
      </c>
      <c r="G14" s="288"/>
      <c r="H14" s="286">
        <v>48817</v>
      </c>
      <c r="I14" s="286"/>
      <c r="J14" s="287">
        <v>48816.4</v>
      </c>
      <c r="K14" s="287"/>
      <c r="L14" s="8"/>
      <c r="M14" s="8"/>
      <c r="N14" s="10">
        <v>48768.14</v>
      </c>
      <c r="O14" s="10">
        <v>0.6</v>
      </c>
      <c r="P14" s="284">
        <v>0.9989991191593093</v>
      </c>
      <c r="Q14" s="284"/>
      <c r="R14" s="284"/>
      <c r="S14" s="8"/>
      <c r="T14" s="8"/>
      <c r="U14" s="1"/>
    </row>
    <row r="15" spans="1:21" ht="9.75" customHeight="1">
      <c r="A15" s="1"/>
      <c r="B15" s="7" t="s">
        <v>18</v>
      </c>
      <c r="C15" s="7" t="s">
        <v>17</v>
      </c>
      <c r="D15" s="8"/>
      <c r="E15" s="8"/>
      <c r="F15" s="288">
        <v>55960402</v>
      </c>
      <c r="G15" s="288"/>
      <c r="H15" s="286">
        <v>55684753</v>
      </c>
      <c r="I15" s="286"/>
      <c r="J15" s="287">
        <v>55684751.92</v>
      </c>
      <c r="K15" s="287"/>
      <c r="L15" s="8"/>
      <c r="M15" s="8"/>
      <c r="N15" s="10">
        <v>55676076.01</v>
      </c>
      <c r="O15" s="10">
        <v>1.08</v>
      </c>
      <c r="P15" s="284">
        <v>0.9998441765558339</v>
      </c>
      <c r="Q15" s="284"/>
      <c r="R15" s="284"/>
      <c r="S15" s="8"/>
      <c r="T15" s="8"/>
      <c r="U15" s="1"/>
    </row>
    <row r="16" spans="1:21" ht="9.75" customHeight="1">
      <c r="A16" s="1"/>
      <c r="B16" s="7" t="s">
        <v>19</v>
      </c>
      <c r="C16" s="7" t="s">
        <v>20</v>
      </c>
      <c r="D16" s="8"/>
      <c r="E16" s="8"/>
      <c r="F16" s="285" t="s">
        <v>8</v>
      </c>
      <c r="G16" s="285"/>
      <c r="H16" s="286">
        <v>3811505</v>
      </c>
      <c r="I16" s="286"/>
      <c r="J16" s="287">
        <v>3811503.23</v>
      </c>
      <c r="K16" s="287"/>
      <c r="L16" s="8"/>
      <c r="M16" s="8"/>
      <c r="N16" s="10">
        <v>3793898.32</v>
      </c>
      <c r="O16" s="10">
        <v>1.77</v>
      </c>
      <c r="P16" s="284">
        <v>0.9953806488513067</v>
      </c>
      <c r="Q16" s="284"/>
      <c r="R16" s="284"/>
      <c r="S16" s="8"/>
      <c r="T16" s="8"/>
      <c r="U16" s="1"/>
    </row>
    <row r="17" spans="1:21" ht="9.75" customHeight="1">
      <c r="A17" s="1"/>
      <c r="B17" s="7" t="s">
        <v>21</v>
      </c>
      <c r="C17" s="7" t="s">
        <v>22</v>
      </c>
      <c r="D17" s="8"/>
      <c r="E17" s="8"/>
      <c r="F17" s="288">
        <v>766800</v>
      </c>
      <c r="G17" s="288"/>
      <c r="H17" s="286">
        <v>698746</v>
      </c>
      <c r="I17" s="286"/>
      <c r="J17" s="287">
        <v>698145</v>
      </c>
      <c r="K17" s="287"/>
      <c r="L17" s="8"/>
      <c r="M17" s="8"/>
      <c r="N17" s="10">
        <v>698066.28</v>
      </c>
      <c r="O17" s="10">
        <v>601</v>
      </c>
      <c r="P17" s="284">
        <v>0.9990272287784117</v>
      </c>
      <c r="Q17" s="284"/>
      <c r="R17" s="284"/>
      <c r="S17" s="8"/>
      <c r="T17" s="8"/>
      <c r="U17" s="1"/>
    </row>
    <row r="18" spans="1:21" ht="9.75" customHeight="1">
      <c r="A18" s="1"/>
      <c r="B18" s="7" t="s">
        <v>23</v>
      </c>
      <c r="C18" s="7" t="s">
        <v>24</v>
      </c>
      <c r="D18" s="8"/>
      <c r="E18" s="8"/>
      <c r="F18" s="288">
        <v>511200</v>
      </c>
      <c r="G18" s="288"/>
      <c r="H18" s="286">
        <v>399681</v>
      </c>
      <c r="I18" s="286"/>
      <c r="J18" s="287">
        <v>399680</v>
      </c>
      <c r="K18" s="287"/>
      <c r="L18" s="8"/>
      <c r="M18" s="8"/>
      <c r="N18" s="10">
        <v>399680</v>
      </c>
      <c r="O18" s="10">
        <v>1</v>
      </c>
      <c r="P18" s="284">
        <v>0.9999974980046588</v>
      </c>
      <c r="Q18" s="284"/>
      <c r="R18" s="284"/>
      <c r="S18" s="8"/>
      <c r="T18" s="8"/>
      <c r="U18" s="1"/>
    </row>
    <row r="19" spans="1:21" ht="9.75" customHeight="1">
      <c r="A19" s="1"/>
      <c r="B19" s="7" t="s">
        <v>25</v>
      </c>
      <c r="C19" s="7" t="s">
        <v>26</v>
      </c>
      <c r="D19" s="8"/>
      <c r="E19" s="8"/>
      <c r="F19" s="288">
        <v>20000</v>
      </c>
      <c r="G19" s="288"/>
      <c r="H19" s="286">
        <v>946237</v>
      </c>
      <c r="I19" s="286"/>
      <c r="J19" s="287">
        <v>946234.65</v>
      </c>
      <c r="K19" s="287"/>
      <c r="L19" s="8"/>
      <c r="M19" s="8"/>
      <c r="N19" s="10">
        <v>843667.7</v>
      </c>
      <c r="O19" s="10">
        <v>2.35</v>
      </c>
      <c r="P19" s="284">
        <v>0.8916029493668077</v>
      </c>
      <c r="Q19" s="284"/>
      <c r="R19" s="284"/>
      <c r="S19" s="8"/>
      <c r="T19" s="8"/>
      <c r="U19" s="1"/>
    </row>
    <row r="20" spans="1:21" ht="9.75" customHeight="1">
      <c r="A20" s="1"/>
      <c r="B20" s="7" t="s">
        <v>27</v>
      </c>
      <c r="C20" s="7" t="s">
        <v>28</v>
      </c>
      <c r="D20" s="8"/>
      <c r="E20" s="8"/>
      <c r="F20" s="288">
        <v>222685</v>
      </c>
      <c r="G20" s="288"/>
      <c r="H20" s="286">
        <v>2846887</v>
      </c>
      <c r="I20" s="286"/>
      <c r="J20" s="287">
        <v>2846812.5</v>
      </c>
      <c r="K20" s="287"/>
      <c r="L20" s="8"/>
      <c r="M20" s="8"/>
      <c r="N20" s="10">
        <v>2840196.5</v>
      </c>
      <c r="O20" s="10">
        <v>74.5</v>
      </c>
      <c r="P20" s="284">
        <v>0.9976498891596329</v>
      </c>
      <c r="Q20" s="284"/>
      <c r="R20" s="284"/>
      <c r="S20" s="8"/>
      <c r="T20" s="8"/>
      <c r="U20" s="1"/>
    </row>
    <row r="21" spans="1:21" ht="9.75" customHeight="1">
      <c r="A21" s="1"/>
      <c r="B21" s="7" t="s">
        <v>29</v>
      </c>
      <c r="C21" s="7" t="s">
        <v>30</v>
      </c>
      <c r="D21" s="8"/>
      <c r="E21" s="8"/>
      <c r="F21" s="288">
        <v>15690</v>
      </c>
      <c r="G21" s="288"/>
      <c r="H21" s="286">
        <v>211701</v>
      </c>
      <c r="I21" s="286"/>
      <c r="J21" s="287">
        <v>211700.19</v>
      </c>
      <c r="K21" s="287"/>
      <c r="L21" s="8"/>
      <c r="M21" s="8"/>
      <c r="N21" s="10">
        <v>203882.04</v>
      </c>
      <c r="O21" s="10">
        <v>0.81</v>
      </c>
      <c r="P21" s="284">
        <v>0.9630660223617271</v>
      </c>
      <c r="Q21" s="284"/>
      <c r="R21" s="284"/>
      <c r="S21" s="8"/>
      <c r="T21" s="8"/>
      <c r="U21" s="1"/>
    </row>
    <row r="22" spans="1:21" ht="9.75" customHeight="1">
      <c r="A22" s="1"/>
      <c r="B22" s="7" t="s">
        <v>31</v>
      </c>
      <c r="C22" s="7" t="s">
        <v>32</v>
      </c>
      <c r="D22" s="8"/>
      <c r="E22" s="8"/>
      <c r="F22" s="288">
        <v>5100216</v>
      </c>
      <c r="G22" s="288"/>
      <c r="H22" s="286">
        <v>5665542</v>
      </c>
      <c r="I22" s="286"/>
      <c r="J22" s="287">
        <v>5394718.82</v>
      </c>
      <c r="K22" s="287"/>
      <c r="L22" s="8"/>
      <c r="M22" s="8"/>
      <c r="N22" s="10">
        <v>5386659.68</v>
      </c>
      <c r="O22" s="10">
        <v>270823.18</v>
      </c>
      <c r="P22" s="284">
        <v>0.9507757033660681</v>
      </c>
      <c r="Q22" s="284"/>
      <c r="R22" s="284"/>
      <c r="S22" s="8"/>
      <c r="T22" s="8"/>
      <c r="U22" s="1"/>
    </row>
    <row r="23" spans="1:21" ht="9.75" customHeight="1">
      <c r="A23" s="1"/>
      <c r="B23" s="7" t="s">
        <v>33</v>
      </c>
      <c r="C23" s="7" t="s">
        <v>34</v>
      </c>
      <c r="D23" s="8"/>
      <c r="E23" s="8"/>
      <c r="F23" s="288">
        <v>10465252</v>
      </c>
      <c r="G23" s="288"/>
      <c r="H23" s="286">
        <v>10507120</v>
      </c>
      <c r="I23" s="286"/>
      <c r="J23" s="287">
        <v>10439557.02</v>
      </c>
      <c r="K23" s="287"/>
      <c r="L23" s="8"/>
      <c r="M23" s="8"/>
      <c r="N23" s="10">
        <v>10437025.27</v>
      </c>
      <c r="O23" s="10">
        <v>67562.98</v>
      </c>
      <c r="P23" s="284">
        <v>0.9933288351137134</v>
      </c>
      <c r="Q23" s="284"/>
      <c r="R23" s="284"/>
      <c r="S23" s="8"/>
      <c r="T23" s="8"/>
      <c r="U23" s="1"/>
    </row>
    <row r="24" spans="1:21" ht="9.75" customHeight="1">
      <c r="A24" s="1"/>
      <c r="B24" s="7" t="s">
        <v>35</v>
      </c>
      <c r="C24" s="7" t="s">
        <v>36</v>
      </c>
      <c r="D24" s="8"/>
      <c r="E24" s="8"/>
      <c r="F24" s="288">
        <v>520000</v>
      </c>
      <c r="G24" s="288"/>
      <c r="H24" s="286">
        <v>520000</v>
      </c>
      <c r="I24" s="286"/>
      <c r="J24" s="287">
        <v>434049.98</v>
      </c>
      <c r="K24" s="287"/>
      <c r="L24" s="8"/>
      <c r="M24" s="8"/>
      <c r="N24" s="10">
        <v>433749.98</v>
      </c>
      <c r="O24" s="10">
        <v>85950.02</v>
      </c>
      <c r="P24" s="284">
        <v>0.8341345769230769</v>
      </c>
      <c r="Q24" s="284"/>
      <c r="R24" s="284"/>
      <c r="S24" s="8"/>
      <c r="T24" s="8"/>
      <c r="U24" s="1"/>
    </row>
    <row r="25" spans="1:21" ht="9.75" customHeight="1">
      <c r="A25" s="1"/>
      <c r="B25" s="7" t="s">
        <v>37</v>
      </c>
      <c r="C25" s="7" t="s">
        <v>38</v>
      </c>
      <c r="D25" s="8"/>
      <c r="E25" s="8"/>
      <c r="F25" s="288">
        <v>876748</v>
      </c>
      <c r="G25" s="288"/>
      <c r="H25" s="286">
        <v>937448</v>
      </c>
      <c r="I25" s="286"/>
      <c r="J25" s="287">
        <v>876748</v>
      </c>
      <c r="K25" s="287"/>
      <c r="L25" s="8"/>
      <c r="M25" s="8"/>
      <c r="N25" s="10">
        <v>874192</v>
      </c>
      <c r="O25" s="10">
        <v>60700</v>
      </c>
      <c r="P25" s="284">
        <v>0.9325231906196397</v>
      </c>
      <c r="Q25" s="284"/>
      <c r="R25" s="284"/>
      <c r="S25" s="8"/>
      <c r="T25" s="8"/>
      <c r="U25" s="1"/>
    </row>
    <row r="26" spans="1:21" ht="9.75" customHeight="1">
      <c r="A26" s="1"/>
      <c r="B26" s="7" t="s">
        <v>39</v>
      </c>
      <c r="C26" s="7" t="s">
        <v>40</v>
      </c>
      <c r="D26" s="8"/>
      <c r="E26" s="8"/>
      <c r="F26" s="288">
        <v>150000</v>
      </c>
      <c r="G26" s="288"/>
      <c r="H26" s="286">
        <v>192200</v>
      </c>
      <c r="I26" s="286"/>
      <c r="J26" s="287">
        <v>149400</v>
      </c>
      <c r="K26" s="287"/>
      <c r="L26" s="8"/>
      <c r="M26" s="8"/>
      <c r="N26" s="10">
        <v>148540.57</v>
      </c>
      <c r="O26" s="10">
        <v>42800</v>
      </c>
      <c r="P26" s="284">
        <v>0.772843756503642</v>
      </c>
      <c r="Q26" s="284"/>
      <c r="R26" s="284"/>
      <c r="S26" s="8"/>
      <c r="T26" s="8"/>
      <c r="U26" s="1"/>
    </row>
    <row r="27" spans="1:21" ht="9.75" customHeight="1">
      <c r="A27" s="1"/>
      <c r="B27" s="7" t="s">
        <v>41</v>
      </c>
      <c r="C27" s="7" t="s">
        <v>42</v>
      </c>
      <c r="D27" s="8"/>
      <c r="E27" s="8"/>
      <c r="F27" s="288">
        <v>1152000</v>
      </c>
      <c r="G27" s="288"/>
      <c r="H27" s="286">
        <v>1144091</v>
      </c>
      <c r="I27" s="286"/>
      <c r="J27" s="287">
        <v>1138008.3</v>
      </c>
      <c r="K27" s="287"/>
      <c r="L27" s="8"/>
      <c r="M27" s="8"/>
      <c r="N27" s="10">
        <v>1129571.4</v>
      </c>
      <c r="O27" s="10">
        <v>6082.7</v>
      </c>
      <c r="P27" s="284">
        <v>0.9873090514653118</v>
      </c>
      <c r="Q27" s="284"/>
      <c r="R27" s="284"/>
      <c r="S27" s="8"/>
      <c r="T27" s="8"/>
      <c r="U27" s="1"/>
    </row>
    <row r="28" spans="1:21" ht="9.75" customHeight="1">
      <c r="A28" s="1"/>
      <c r="B28" s="7" t="s">
        <v>43</v>
      </c>
      <c r="C28" s="7" t="s">
        <v>44</v>
      </c>
      <c r="D28" s="8"/>
      <c r="E28" s="8"/>
      <c r="F28" s="285" t="s">
        <v>8</v>
      </c>
      <c r="G28" s="285"/>
      <c r="H28" s="286">
        <v>12359</v>
      </c>
      <c r="I28" s="286"/>
      <c r="J28" s="287">
        <v>12359</v>
      </c>
      <c r="K28" s="287"/>
      <c r="L28" s="8"/>
      <c r="M28" s="8"/>
      <c r="N28" s="10">
        <v>12359</v>
      </c>
      <c r="O28" s="12" t="s">
        <v>8</v>
      </c>
      <c r="P28" s="284">
        <v>1</v>
      </c>
      <c r="Q28" s="284"/>
      <c r="R28" s="284"/>
      <c r="S28" s="8"/>
      <c r="T28" s="8"/>
      <c r="U28" s="1"/>
    </row>
    <row r="29" spans="1:21" ht="9.75" customHeight="1">
      <c r="A29" s="1"/>
      <c r="B29" s="7" t="s">
        <v>45</v>
      </c>
      <c r="C29" s="7" t="s">
        <v>46</v>
      </c>
      <c r="D29" s="8"/>
      <c r="E29" s="8"/>
      <c r="F29" s="288">
        <v>30000</v>
      </c>
      <c r="G29" s="288"/>
      <c r="H29" s="286">
        <v>30000</v>
      </c>
      <c r="I29" s="286"/>
      <c r="J29" s="287">
        <v>22147.01</v>
      </c>
      <c r="K29" s="287"/>
      <c r="L29" s="8"/>
      <c r="M29" s="8"/>
      <c r="N29" s="10">
        <v>22147.01</v>
      </c>
      <c r="O29" s="10">
        <v>7852.99</v>
      </c>
      <c r="P29" s="284">
        <v>0.7382336666666667</v>
      </c>
      <c r="Q29" s="284"/>
      <c r="R29" s="284"/>
      <c r="S29" s="8"/>
      <c r="T29" s="8"/>
      <c r="U29" s="1"/>
    </row>
    <row r="30" spans="1:21" ht="9.75" customHeight="1">
      <c r="A30" s="1"/>
      <c r="B30" s="7" t="s">
        <v>47</v>
      </c>
      <c r="C30" s="7" t="s">
        <v>48</v>
      </c>
      <c r="D30" s="8"/>
      <c r="E30" s="8"/>
      <c r="F30" s="288">
        <v>15000</v>
      </c>
      <c r="G30" s="288"/>
      <c r="H30" s="286">
        <v>15000</v>
      </c>
      <c r="I30" s="286"/>
      <c r="J30" s="287">
        <v>15000</v>
      </c>
      <c r="K30" s="287"/>
      <c r="L30" s="8"/>
      <c r="M30" s="8"/>
      <c r="N30" s="10">
        <v>15000</v>
      </c>
      <c r="O30" s="12" t="s">
        <v>8</v>
      </c>
      <c r="P30" s="284">
        <v>1</v>
      </c>
      <c r="Q30" s="284"/>
      <c r="R30" s="284"/>
      <c r="S30" s="8"/>
      <c r="T30" s="8"/>
      <c r="U30" s="1"/>
    </row>
    <row r="31" spans="1:21" ht="9.75" customHeight="1">
      <c r="A31" s="1"/>
      <c r="B31" s="7" t="s">
        <v>49</v>
      </c>
      <c r="C31" s="7" t="s">
        <v>50</v>
      </c>
      <c r="D31" s="8"/>
      <c r="E31" s="8"/>
      <c r="F31" s="288">
        <v>21000</v>
      </c>
      <c r="G31" s="288"/>
      <c r="H31" s="286">
        <v>4873</v>
      </c>
      <c r="I31" s="286"/>
      <c r="J31" s="287">
        <v>4873</v>
      </c>
      <c r="K31" s="287"/>
      <c r="L31" s="8"/>
      <c r="M31" s="8"/>
      <c r="N31" s="10">
        <v>4873</v>
      </c>
      <c r="O31" s="12" t="s">
        <v>8</v>
      </c>
      <c r="P31" s="284">
        <v>1</v>
      </c>
      <c r="Q31" s="284"/>
      <c r="R31" s="284"/>
      <c r="S31" s="8"/>
      <c r="T31" s="8"/>
      <c r="U31" s="1"/>
    </row>
    <row r="32" spans="1:21" ht="9.75" customHeight="1">
      <c r="A32" s="1"/>
      <c r="B32" s="7" t="s">
        <v>51</v>
      </c>
      <c r="C32" s="7" t="s">
        <v>52</v>
      </c>
      <c r="D32" s="8"/>
      <c r="E32" s="8"/>
      <c r="F32" s="288">
        <v>12000</v>
      </c>
      <c r="G32" s="288"/>
      <c r="H32" s="286">
        <v>58292</v>
      </c>
      <c r="I32" s="286"/>
      <c r="J32" s="287">
        <v>58291.4</v>
      </c>
      <c r="K32" s="287"/>
      <c r="L32" s="8"/>
      <c r="M32" s="8"/>
      <c r="N32" s="10">
        <v>43648</v>
      </c>
      <c r="O32" s="10">
        <v>0.6</v>
      </c>
      <c r="P32" s="284">
        <v>0.7487819940986756</v>
      </c>
      <c r="Q32" s="284"/>
      <c r="R32" s="284"/>
      <c r="S32" s="8"/>
      <c r="T32" s="8"/>
      <c r="U32" s="1"/>
    </row>
    <row r="33" spans="1:21" ht="9.75" customHeight="1">
      <c r="A33" s="1"/>
      <c r="B33" s="7" t="s">
        <v>53</v>
      </c>
      <c r="C33" s="7" t="s">
        <v>54</v>
      </c>
      <c r="D33" s="8"/>
      <c r="E33" s="8"/>
      <c r="F33" s="285" t="s">
        <v>8</v>
      </c>
      <c r="G33" s="285"/>
      <c r="H33" s="286">
        <v>43173</v>
      </c>
      <c r="I33" s="286"/>
      <c r="J33" s="287">
        <v>43172.3</v>
      </c>
      <c r="K33" s="287"/>
      <c r="L33" s="8"/>
      <c r="M33" s="8"/>
      <c r="N33" s="10">
        <v>29203</v>
      </c>
      <c r="O33" s="10">
        <v>0.7</v>
      </c>
      <c r="P33" s="284">
        <v>0.6764181317026845</v>
      </c>
      <c r="Q33" s="284"/>
      <c r="R33" s="284"/>
      <c r="S33" s="8"/>
      <c r="T33" s="8"/>
      <c r="U33" s="1"/>
    </row>
    <row r="34" spans="1:21" ht="9.75" customHeight="1">
      <c r="A34" s="1"/>
      <c r="B34" s="7" t="s">
        <v>55</v>
      </c>
      <c r="C34" s="7" t="s">
        <v>56</v>
      </c>
      <c r="D34" s="8"/>
      <c r="E34" s="8"/>
      <c r="F34" s="285" t="s">
        <v>8</v>
      </c>
      <c r="G34" s="285"/>
      <c r="H34" s="286">
        <v>33374</v>
      </c>
      <c r="I34" s="286"/>
      <c r="J34" s="287">
        <v>33374</v>
      </c>
      <c r="K34" s="287"/>
      <c r="L34" s="8"/>
      <c r="M34" s="8"/>
      <c r="N34" s="10">
        <v>33374</v>
      </c>
      <c r="O34" s="12" t="s">
        <v>8</v>
      </c>
      <c r="P34" s="284">
        <v>1</v>
      </c>
      <c r="Q34" s="284"/>
      <c r="R34" s="284"/>
      <c r="S34" s="8"/>
      <c r="T34" s="8"/>
      <c r="U34" s="1"/>
    </row>
    <row r="35" spans="1:21" ht="9.75" customHeight="1">
      <c r="A35" s="1"/>
      <c r="B35" s="7" t="s">
        <v>57</v>
      </c>
      <c r="C35" s="7" t="s">
        <v>58</v>
      </c>
      <c r="D35" s="8"/>
      <c r="E35" s="8"/>
      <c r="F35" s="285" t="s">
        <v>8</v>
      </c>
      <c r="G35" s="285"/>
      <c r="H35" s="286">
        <v>1950</v>
      </c>
      <c r="I35" s="286"/>
      <c r="J35" s="287">
        <v>1950</v>
      </c>
      <c r="K35" s="287"/>
      <c r="L35" s="8"/>
      <c r="M35" s="8"/>
      <c r="N35" s="10">
        <v>1950</v>
      </c>
      <c r="O35" s="12" t="s">
        <v>8</v>
      </c>
      <c r="P35" s="284">
        <v>1</v>
      </c>
      <c r="Q35" s="284"/>
      <c r="R35" s="284"/>
      <c r="S35" s="8"/>
      <c r="T35" s="8"/>
      <c r="U35" s="1"/>
    </row>
    <row r="36" spans="1:21" ht="9.75" customHeight="1">
      <c r="A36" s="1"/>
      <c r="B36" s="7" t="s">
        <v>59</v>
      </c>
      <c r="C36" s="7" t="s">
        <v>60</v>
      </c>
      <c r="D36" s="8"/>
      <c r="E36" s="8"/>
      <c r="F36" s="285" t="s">
        <v>8</v>
      </c>
      <c r="G36" s="285"/>
      <c r="H36" s="286">
        <v>1255</v>
      </c>
      <c r="I36" s="286"/>
      <c r="J36" s="287">
        <v>1254.1</v>
      </c>
      <c r="K36" s="287"/>
      <c r="L36" s="8"/>
      <c r="M36" s="8"/>
      <c r="N36" s="10">
        <v>1254.1</v>
      </c>
      <c r="O36" s="10">
        <v>0.9</v>
      </c>
      <c r="P36" s="284">
        <v>0.9992828685258964</v>
      </c>
      <c r="Q36" s="284"/>
      <c r="R36" s="284"/>
      <c r="S36" s="8"/>
      <c r="T36" s="8"/>
      <c r="U36" s="1"/>
    </row>
    <row r="37" spans="1:21" ht="9.75" customHeight="1">
      <c r="A37" s="1"/>
      <c r="B37" s="7" t="s">
        <v>61</v>
      </c>
      <c r="C37" s="7" t="s">
        <v>62</v>
      </c>
      <c r="D37" s="8"/>
      <c r="E37" s="8"/>
      <c r="F37" s="288">
        <v>80000</v>
      </c>
      <c r="G37" s="288"/>
      <c r="H37" s="286">
        <v>54775</v>
      </c>
      <c r="I37" s="286"/>
      <c r="J37" s="287">
        <v>54773.85</v>
      </c>
      <c r="K37" s="287"/>
      <c r="L37" s="8"/>
      <c r="M37" s="8"/>
      <c r="N37" s="10">
        <v>54773.85</v>
      </c>
      <c r="O37" s="10">
        <v>1.15</v>
      </c>
      <c r="P37" s="284">
        <v>0.9999790050205386</v>
      </c>
      <c r="Q37" s="284"/>
      <c r="R37" s="284"/>
      <c r="S37" s="8"/>
      <c r="T37" s="8"/>
      <c r="U37" s="1"/>
    </row>
    <row r="38" spans="1:21" ht="9.75" customHeight="1">
      <c r="A38" s="1"/>
      <c r="B38" s="7" t="s">
        <v>63</v>
      </c>
      <c r="C38" s="7" t="s">
        <v>64</v>
      </c>
      <c r="D38" s="8"/>
      <c r="E38" s="8"/>
      <c r="F38" s="288">
        <v>110000</v>
      </c>
      <c r="G38" s="288"/>
      <c r="H38" s="289" t="s">
        <v>8</v>
      </c>
      <c r="I38" s="289"/>
      <c r="J38" s="289" t="s">
        <v>8</v>
      </c>
      <c r="K38" s="289"/>
      <c r="L38" s="8"/>
      <c r="M38" s="8"/>
      <c r="N38" s="12" t="s">
        <v>8</v>
      </c>
      <c r="O38" s="12" t="s">
        <v>8</v>
      </c>
      <c r="P38" s="284">
        <v>0</v>
      </c>
      <c r="Q38" s="284"/>
      <c r="R38" s="284"/>
      <c r="S38" s="8"/>
      <c r="T38" s="8"/>
      <c r="U38" s="1"/>
    </row>
    <row r="39" spans="1:21" ht="9.75" customHeight="1">
      <c r="A39" s="1"/>
      <c r="B39" s="7" t="s">
        <v>65</v>
      </c>
      <c r="C39" s="7" t="s">
        <v>66</v>
      </c>
      <c r="D39" s="8"/>
      <c r="E39" s="8"/>
      <c r="F39" s="288">
        <v>57000</v>
      </c>
      <c r="G39" s="288"/>
      <c r="H39" s="286">
        <v>5932</v>
      </c>
      <c r="I39" s="286"/>
      <c r="J39" s="289" t="s">
        <v>8</v>
      </c>
      <c r="K39" s="289"/>
      <c r="L39" s="8"/>
      <c r="M39" s="8"/>
      <c r="N39" s="12" t="s">
        <v>8</v>
      </c>
      <c r="O39" s="10">
        <v>5932</v>
      </c>
      <c r="P39" s="284">
        <v>0</v>
      </c>
      <c r="Q39" s="284"/>
      <c r="R39" s="284"/>
      <c r="S39" s="8"/>
      <c r="T39" s="8"/>
      <c r="U39" s="1"/>
    </row>
    <row r="40" spans="1:21" ht="9.75" customHeight="1">
      <c r="A40" s="1"/>
      <c r="B40" s="7" t="s">
        <v>67</v>
      </c>
      <c r="C40" s="7" t="s">
        <v>68</v>
      </c>
      <c r="D40" s="8"/>
      <c r="E40" s="8"/>
      <c r="F40" s="288">
        <v>20000</v>
      </c>
      <c r="G40" s="288"/>
      <c r="H40" s="286">
        <v>4171</v>
      </c>
      <c r="I40" s="286"/>
      <c r="J40" s="287">
        <v>4170.06</v>
      </c>
      <c r="K40" s="287"/>
      <c r="L40" s="8"/>
      <c r="M40" s="8"/>
      <c r="N40" s="10">
        <v>4170.06</v>
      </c>
      <c r="O40" s="10">
        <v>0.94</v>
      </c>
      <c r="P40" s="284">
        <v>0.9997746343802445</v>
      </c>
      <c r="Q40" s="284"/>
      <c r="R40" s="284"/>
      <c r="S40" s="8"/>
      <c r="T40" s="8"/>
      <c r="U40" s="1"/>
    </row>
    <row r="41" spans="1:21" ht="9.75" customHeight="1">
      <c r="A41" s="1"/>
      <c r="B41" s="7" t="s">
        <v>69</v>
      </c>
      <c r="C41" s="7" t="s">
        <v>70</v>
      </c>
      <c r="D41" s="8"/>
      <c r="E41" s="8"/>
      <c r="F41" s="285" t="s">
        <v>8</v>
      </c>
      <c r="G41" s="285"/>
      <c r="H41" s="286">
        <v>62100</v>
      </c>
      <c r="I41" s="286"/>
      <c r="J41" s="287">
        <v>60663</v>
      </c>
      <c r="K41" s="287"/>
      <c r="L41" s="8"/>
      <c r="M41" s="8"/>
      <c r="N41" s="10">
        <v>51656.5</v>
      </c>
      <c r="O41" s="10">
        <v>1437</v>
      </c>
      <c r="P41" s="284">
        <v>0.8318276972624798</v>
      </c>
      <c r="Q41" s="284"/>
      <c r="R41" s="284"/>
      <c r="S41" s="8"/>
      <c r="T41" s="8"/>
      <c r="U41" s="1"/>
    </row>
    <row r="42" spans="1:21" ht="9.75" customHeight="1">
      <c r="A42" s="1"/>
      <c r="B42" s="7" t="s">
        <v>71</v>
      </c>
      <c r="C42" s="7" t="s">
        <v>72</v>
      </c>
      <c r="D42" s="8"/>
      <c r="E42" s="8"/>
      <c r="F42" s="285" t="s">
        <v>8</v>
      </c>
      <c r="G42" s="285"/>
      <c r="H42" s="286">
        <v>45099</v>
      </c>
      <c r="I42" s="286"/>
      <c r="J42" s="287">
        <v>45097.4</v>
      </c>
      <c r="K42" s="287"/>
      <c r="L42" s="8"/>
      <c r="M42" s="8"/>
      <c r="N42" s="10">
        <v>44353.4</v>
      </c>
      <c r="O42" s="10">
        <v>1.6</v>
      </c>
      <c r="P42" s="284">
        <v>0.9834674826492827</v>
      </c>
      <c r="Q42" s="284"/>
      <c r="R42" s="284"/>
      <c r="S42" s="8"/>
      <c r="T42" s="8"/>
      <c r="U42" s="1"/>
    </row>
    <row r="43" spans="1:21" ht="9.75" customHeight="1">
      <c r="A43" s="1"/>
      <c r="B43" s="7" t="s">
        <v>73</v>
      </c>
      <c r="C43" s="7" t="s">
        <v>74</v>
      </c>
      <c r="D43" s="8"/>
      <c r="E43" s="8"/>
      <c r="F43" s="288">
        <v>42000</v>
      </c>
      <c r="G43" s="288"/>
      <c r="H43" s="289" t="s">
        <v>8</v>
      </c>
      <c r="I43" s="289"/>
      <c r="J43" s="289" t="s">
        <v>8</v>
      </c>
      <c r="K43" s="289"/>
      <c r="L43" s="8"/>
      <c r="M43" s="8"/>
      <c r="N43" s="12" t="s">
        <v>8</v>
      </c>
      <c r="O43" s="12" t="s">
        <v>8</v>
      </c>
      <c r="P43" s="284">
        <v>0</v>
      </c>
      <c r="Q43" s="284"/>
      <c r="R43" s="284"/>
      <c r="S43" s="8"/>
      <c r="T43" s="8"/>
      <c r="U43" s="1"/>
    </row>
    <row r="44" spans="1:21" ht="9.75" customHeight="1">
      <c r="A44" s="1"/>
      <c r="B44" s="7" t="s">
        <v>75</v>
      </c>
      <c r="C44" s="7" t="s">
        <v>76</v>
      </c>
      <c r="D44" s="8"/>
      <c r="E44" s="8"/>
      <c r="F44" s="288">
        <v>12000</v>
      </c>
      <c r="G44" s="288"/>
      <c r="H44" s="289" t="s">
        <v>8</v>
      </c>
      <c r="I44" s="289"/>
      <c r="J44" s="289" t="s">
        <v>8</v>
      </c>
      <c r="K44" s="289"/>
      <c r="L44" s="8"/>
      <c r="M44" s="8"/>
      <c r="N44" s="12" t="s">
        <v>8</v>
      </c>
      <c r="O44" s="12" t="s">
        <v>8</v>
      </c>
      <c r="P44" s="284">
        <v>0</v>
      </c>
      <c r="Q44" s="284"/>
      <c r="R44" s="284"/>
      <c r="S44" s="8"/>
      <c r="T44" s="8"/>
      <c r="U44" s="1"/>
    </row>
    <row r="45" spans="1:21" ht="9.75" customHeight="1">
      <c r="A45" s="1"/>
      <c r="B45" s="7" t="s">
        <v>77</v>
      </c>
      <c r="C45" s="7" t="s">
        <v>78</v>
      </c>
      <c r="D45" s="8"/>
      <c r="E45" s="8"/>
      <c r="F45" s="288">
        <v>79500</v>
      </c>
      <c r="G45" s="288"/>
      <c r="H45" s="286">
        <v>145908</v>
      </c>
      <c r="I45" s="286"/>
      <c r="J45" s="287">
        <v>145507.5</v>
      </c>
      <c r="K45" s="287"/>
      <c r="L45" s="8"/>
      <c r="M45" s="8"/>
      <c r="N45" s="10">
        <v>144236.5</v>
      </c>
      <c r="O45" s="10">
        <v>400.5</v>
      </c>
      <c r="P45" s="284">
        <v>0.9885441511089179</v>
      </c>
      <c r="Q45" s="284"/>
      <c r="R45" s="284"/>
      <c r="S45" s="8"/>
      <c r="T45" s="8"/>
      <c r="U45" s="1"/>
    </row>
    <row r="46" spans="1:21" ht="9.75" customHeight="1">
      <c r="A46" s="1"/>
      <c r="B46" s="7" t="s">
        <v>79</v>
      </c>
      <c r="C46" s="7" t="s">
        <v>80</v>
      </c>
      <c r="D46" s="8"/>
      <c r="E46" s="8"/>
      <c r="F46" s="288">
        <v>32000</v>
      </c>
      <c r="G46" s="288"/>
      <c r="H46" s="286">
        <v>1580</v>
      </c>
      <c r="I46" s="286"/>
      <c r="J46" s="287">
        <v>1580</v>
      </c>
      <c r="K46" s="287"/>
      <c r="L46" s="8"/>
      <c r="M46" s="8"/>
      <c r="N46" s="10">
        <v>1580</v>
      </c>
      <c r="O46" s="12" t="s">
        <v>8</v>
      </c>
      <c r="P46" s="284">
        <v>1</v>
      </c>
      <c r="Q46" s="284"/>
      <c r="R46" s="284"/>
      <c r="S46" s="8"/>
      <c r="T46" s="8"/>
      <c r="U46" s="1"/>
    </row>
    <row r="47" spans="1:21" ht="9.75" customHeight="1">
      <c r="A47" s="1"/>
      <c r="B47" s="7" t="s">
        <v>81</v>
      </c>
      <c r="C47" s="7" t="s">
        <v>82</v>
      </c>
      <c r="D47" s="8"/>
      <c r="E47" s="8"/>
      <c r="F47" s="285" t="s">
        <v>8</v>
      </c>
      <c r="G47" s="285"/>
      <c r="H47" s="286">
        <v>11649</v>
      </c>
      <c r="I47" s="286"/>
      <c r="J47" s="287">
        <v>11648.76</v>
      </c>
      <c r="K47" s="287"/>
      <c r="L47" s="8"/>
      <c r="M47" s="8"/>
      <c r="N47" s="10">
        <v>10798.76</v>
      </c>
      <c r="O47" s="10">
        <v>0.24</v>
      </c>
      <c r="P47" s="284">
        <v>0.9270117606661517</v>
      </c>
      <c r="Q47" s="284"/>
      <c r="R47" s="284"/>
      <c r="S47" s="8"/>
      <c r="T47" s="8"/>
      <c r="U47" s="1"/>
    </row>
    <row r="48" spans="1:21" ht="17.25" customHeight="1">
      <c r="A48" s="1"/>
      <c r="B48" s="7" t="s">
        <v>83</v>
      </c>
      <c r="C48" s="7" t="s">
        <v>84</v>
      </c>
      <c r="D48" s="8"/>
      <c r="E48" s="8"/>
      <c r="F48" s="285" t="s">
        <v>8</v>
      </c>
      <c r="G48" s="285"/>
      <c r="H48" s="286">
        <v>3266327</v>
      </c>
      <c r="I48" s="286"/>
      <c r="J48" s="287">
        <v>3266326.37</v>
      </c>
      <c r="K48" s="287"/>
      <c r="L48" s="8"/>
      <c r="M48" s="8"/>
      <c r="N48" s="10">
        <v>2868135.53</v>
      </c>
      <c r="O48" s="10">
        <v>0.63</v>
      </c>
      <c r="P48" s="284">
        <v>0.8780919760942489</v>
      </c>
      <c r="Q48" s="284"/>
      <c r="R48" s="284"/>
      <c r="S48" s="8"/>
      <c r="T48" s="8"/>
      <c r="U48" s="1"/>
    </row>
    <row r="49" spans="1:21" ht="9.75" customHeight="1">
      <c r="A49" s="1"/>
      <c r="B49" s="7" t="s">
        <v>85</v>
      </c>
      <c r="C49" s="7" t="s">
        <v>86</v>
      </c>
      <c r="D49" s="8"/>
      <c r="E49" s="8"/>
      <c r="F49" s="285" t="s">
        <v>8</v>
      </c>
      <c r="G49" s="285"/>
      <c r="H49" s="286">
        <v>24000</v>
      </c>
      <c r="I49" s="286"/>
      <c r="J49" s="287">
        <v>24000</v>
      </c>
      <c r="K49" s="287"/>
      <c r="L49" s="8"/>
      <c r="M49" s="8"/>
      <c r="N49" s="10">
        <v>24000</v>
      </c>
      <c r="O49" s="12" t="s">
        <v>8</v>
      </c>
      <c r="P49" s="284">
        <v>1</v>
      </c>
      <c r="Q49" s="284"/>
      <c r="R49" s="284"/>
      <c r="S49" s="8"/>
      <c r="T49" s="8"/>
      <c r="U49" s="1"/>
    </row>
    <row r="50" spans="1:21" ht="9.75" customHeight="1">
      <c r="A50" s="1"/>
      <c r="B50" s="7" t="s">
        <v>87</v>
      </c>
      <c r="C50" s="7" t="s">
        <v>88</v>
      </c>
      <c r="D50" s="8"/>
      <c r="E50" s="8"/>
      <c r="F50" s="285" t="s">
        <v>8</v>
      </c>
      <c r="G50" s="285"/>
      <c r="H50" s="286">
        <v>32000</v>
      </c>
      <c r="I50" s="286"/>
      <c r="J50" s="287">
        <v>32000</v>
      </c>
      <c r="K50" s="287"/>
      <c r="L50" s="8"/>
      <c r="M50" s="8"/>
      <c r="N50" s="10">
        <v>32000</v>
      </c>
      <c r="O50" s="12" t="s">
        <v>8</v>
      </c>
      <c r="P50" s="284">
        <v>1</v>
      </c>
      <c r="Q50" s="284"/>
      <c r="R50" s="284"/>
      <c r="S50" s="8"/>
      <c r="T50" s="8"/>
      <c r="U50" s="1"/>
    </row>
    <row r="51" spans="1:21" ht="9.75" customHeight="1">
      <c r="A51" s="1"/>
      <c r="B51" s="7" t="s">
        <v>89</v>
      </c>
      <c r="C51" s="7" t="s">
        <v>90</v>
      </c>
      <c r="D51" s="8"/>
      <c r="E51" s="8"/>
      <c r="F51" s="285" t="s">
        <v>8</v>
      </c>
      <c r="G51" s="285"/>
      <c r="H51" s="286">
        <v>1770</v>
      </c>
      <c r="I51" s="286"/>
      <c r="J51" s="287">
        <v>1770</v>
      </c>
      <c r="K51" s="287"/>
      <c r="L51" s="8"/>
      <c r="M51" s="8"/>
      <c r="N51" s="10">
        <v>1770</v>
      </c>
      <c r="O51" s="12" t="s">
        <v>8</v>
      </c>
      <c r="P51" s="284">
        <v>1</v>
      </c>
      <c r="Q51" s="284"/>
      <c r="R51" s="284"/>
      <c r="S51" s="8"/>
      <c r="T51" s="8"/>
      <c r="U51" s="1"/>
    </row>
    <row r="52" spans="1:21" ht="9.75" customHeight="1">
      <c r="A52" s="1"/>
      <c r="B52" s="7" t="s">
        <v>91</v>
      </c>
      <c r="C52" s="7" t="s">
        <v>92</v>
      </c>
      <c r="D52" s="8"/>
      <c r="E52" s="8"/>
      <c r="F52" s="285" t="s">
        <v>8</v>
      </c>
      <c r="G52" s="285"/>
      <c r="H52" s="286">
        <v>132000</v>
      </c>
      <c r="I52" s="286"/>
      <c r="J52" s="287">
        <v>132000</v>
      </c>
      <c r="K52" s="287"/>
      <c r="L52" s="8"/>
      <c r="M52" s="8"/>
      <c r="N52" s="10">
        <v>132000</v>
      </c>
      <c r="O52" s="12" t="s">
        <v>8</v>
      </c>
      <c r="P52" s="284">
        <v>1</v>
      </c>
      <c r="Q52" s="284"/>
      <c r="R52" s="284"/>
      <c r="S52" s="8"/>
      <c r="T52" s="8"/>
      <c r="U52" s="1"/>
    </row>
    <row r="53" spans="1:21" ht="9.75" customHeight="1">
      <c r="A53" s="1"/>
      <c r="B53" s="7" t="s">
        <v>93</v>
      </c>
      <c r="C53" s="7" t="s">
        <v>94</v>
      </c>
      <c r="D53" s="8"/>
      <c r="E53" s="8"/>
      <c r="F53" s="288">
        <v>38056</v>
      </c>
      <c r="G53" s="288"/>
      <c r="H53" s="286">
        <v>3128856</v>
      </c>
      <c r="I53" s="286"/>
      <c r="J53" s="287">
        <v>2368355.44</v>
      </c>
      <c r="K53" s="287"/>
      <c r="L53" s="8"/>
      <c r="M53" s="8"/>
      <c r="N53" s="10">
        <v>2237311.12</v>
      </c>
      <c r="O53" s="10">
        <v>760500.56</v>
      </c>
      <c r="P53" s="284">
        <v>0.7150572349766177</v>
      </c>
      <c r="Q53" s="284"/>
      <c r="R53" s="284"/>
      <c r="S53" s="8"/>
      <c r="T53" s="8"/>
      <c r="U53" s="1"/>
    </row>
    <row r="54" spans="1:21" ht="9.75" customHeight="1">
      <c r="A54" s="1"/>
      <c r="B54" s="7" t="s">
        <v>95</v>
      </c>
      <c r="C54" s="7" t="s">
        <v>96</v>
      </c>
      <c r="D54" s="8"/>
      <c r="E54" s="8"/>
      <c r="F54" s="288">
        <v>2162123</v>
      </c>
      <c r="G54" s="288"/>
      <c r="H54" s="286">
        <v>2158593</v>
      </c>
      <c r="I54" s="286"/>
      <c r="J54" s="287">
        <v>2158501.72</v>
      </c>
      <c r="K54" s="287"/>
      <c r="L54" s="8"/>
      <c r="M54" s="8"/>
      <c r="N54" s="10">
        <v>2154451.41</v>
      </c>
      <c r="O54" s="10">
        <v>91.28</v>
      </c>
      <c r="P54" s="284">
        <v>0.9980813474332586</v>
      </c>
      <c r="Q54" s="284"/>
      <c r="R54" s="284"/>
      <c r="S54" s="8"/>
      <c r="T54" s="8"/>
      <c r="U54" s="1"/>
    </row>
    <row r="55" spans="1:21" ht="9.75" customHeight="1">
      <c r="A55" s="1"/>
      <c r="B55" s="7" t="s">
        <v>97</v>
      </c>
      <c r="C55" s="7" t="s">
        <v>98</v>
      </c>
      <c r="D55" s="8"/>
      <c r="E55" s="8"/>
      <c r="F55" s="288">
        <v>385321</v>
      </c>
      <c r="G55" s="288"/>
      <c r="H55" s="286">
        <v>388851</v>
      </c>
      <c r="I55" s="286"/>
      <c r="J55" s="287">
        <v>369267</v>
      </c>
      <c r="K55" s="287"/>
      <c r="L55" s="8"/>
      <c r="M55" s="8"/>
      <c r="N55" s="10">
        <v>369267</v>
      </c>
      <c r="O55" s="10">
        <v>19584</v>
      </c>
      <c r="P55" s="284">
        <v>0.9496362359875634</v>
      </c>
      <c r="Q55" s="284"/>
      <c r="R55" s="284"/>
      <c r="S55" s="8"/>
      <c r="T55" s="8"/>
      <c r="U55" s="1"/>
    </row>
    <row r="56" spans="1:21" ht="9.75" customHeight="1">
      <c r="A56" s="1"/>
      <c r="B56" s="7" t="s">
        <v>99</v>
      </c>
      <c r="C56" s="7" t="s">
        <v>100</v>
      </c>
      <c r="D56" s="8"/>
      <c r="E56" s="8"/>
      <c r="F56" s="288">
        <v>1568000</v>
      </c>
      <c r="G56" s="288"/>
      <c r="H56" s="286">
        <v>1568000</v>
      </c>
      <c r="I56" s="286"/>
      <c r="J56" s="287">
        <v>1568000</v>
      </c>
      <c r="K56" s="287"/>
      <c r="L56" s="8"/>
      <c r="M56" s="8"/>
      <c r="N56" s="10">
        <v>1568000</v>
      </c>
      <c r="O56" s="12" t="s">
        <v>8</v>
      </c>
      <c r="P56" s="284">
        <v>1</v>
      </c>
      <c r="Q56" s="284"/>
      <c r="R56" s="284"/>
      <c r="S56" s="8"/>
      <c r="T56" s="8"/>
      <c r="U56" s="1"/>
    </row>
    <row r="57" spans="1:21" ht="9.75" customHeight="1">
      <c r="A57" s="1"/>
      <c r="B57" s="7" t="s">
        <v>101</v>
      </c>
      <c r="C57" s="7" t="s">
        <v>102</v>
      </c>
      <c r="D57" s="8"/>
      <c r="E57" s="8"/>
      <c r="F57" s="285" t="s">
        <v>8</v>
      </c>
      <c r="G57" s="285"/>
      <c r="H57" s="286">
        <v>100000</v>
      </c>
      <c r="I57" s="286"/>
      <c r="J57" s="287">
        <v>97829.47</v>
      </c>
      <c r="K57" s="287"/>
      <c r="L57" s="8"/>
      <c r="M57" s="8"/>
      <c r="N57" s="10">
        <v>97829.47</v>
      </c>
      <c r="O57" s="10">
        <v>2170.53</v>
      </c>
      <c r="P57" s="284">
        <v>0.9782947</v>
      </c>
      <c r="Q57" s="284"/>
      <c r="R57" s="284"/>
      <c r="S57" s="8"/>
      <c r="T57" s="8"/>
      <c r="U57" s="1"/>
    </row>
    <row r="58" spans="1:21" ht="9.75" customHeight="1">
      <c r="A58" s="1"/>
      <c r="B58" s="7" t="s">
        <v>103</v>
      </c>
      <c r="C58" s="7" t="s">
        <v>104</v>
      </c>
      <c r="D58" s="8"/>
      <c r="E58" s="8"/>
      <c r="F58" s="285" t="s">
        <v>8</v>
      </c>
      <c r="G58" s="285"/>
      <c r="H58" s="286">
        <v>245000</v>
      </c>
      <c r="I58" s="286"/>
      <c r="J58" s="287">
        <v>244177.52</v>
      </c>
      <c r="K58" s="287"/>
      <c r="L58" s="8"/>
      <c r="M58" s="8"/>
      <c r="N58" s="10">
        <v>244177.38</v>
      </c>
      <c r="O58" s="10">
        <v>822.48</v>
      </c>
      <c r="P58" s="284">
        <v>0.9966423673469388</v>
      </c>
      <c r="Q58" s="284"/>
      <c r="R58" s="284"/>
      <c r="S58" s="8"/>
      <c r="T58" s="8"/>
      <c r="U58" s="1"/>
    </row>
    <row r="59" spans="1:21" ht="9.75" customHeight="1">
      <c r="A59" s="1"/>
      <c r="B59" s="7" t="s">
        <v>106</v>
      </c>
      <c r="C59" s="7" t="s">
        <v>107</v>
      </c>
      <c r="D59" s="8"/>
      <c r="E59" s="8"/>
      <c r="F59" s="288">
        <v>5858911</v>
      </c>
      <c r="G59" s="288"/>
      <c r="H59" s="286">
        <v>4320523</v>
      </c>
      <c r="I59" s="286"/>
      <c r="J59" s="287">
        <v>4320522.99</v>
      </c>
      <c r="K59" s="287"/>
      <c r="L59" s="8"/>
      <c r="M59" s="8"/>
      <c r="N59" s="10">
        <v>93845.99</v>
      </c>
      <c r="O59" s="10">
        <v>0.01</v>
      </c>
      <c r="P59" s="284">
        <v>0.021720979149977906</v>
      </c>
      <c r="Q59" s="284"/>
      <c r="R59" s="284"/>
      <c r="S59" s="8"/>
      <c r="T59" s="8"/>
      <c r="U59" s="1"/>
    </row>
    <row r="60" spans="1:21" ht="9.75" customHeight="1">
      <c r="A60" s="1"/>
      <c r="B60" s="7" t="s">
        <v>108</v>
      </c>
      <c r="C60" s="7" t="s">
        <v>109</v>
      </c>
      <c r="D60" s="8"/>
      <c r="E60" s="8"/>
      <c r="F60" s="285" t="s">
        <v>8</v>
      </c>
      <c r="G60" s="285"/>
      <c r="H60" s="286">
        <v>3151764</v>
      </c>
      <c r="I60" s="286"/>
      <c r="J60" s="287">
        <v>3151761.28</v>
      </c>
      <c r="K60" s="287"/>
      <c r="L60" s="8"/>
      <c r="M60" s="8"/>
      <c r="N60" s="10">
        <v>1668096.27</v>
      </c>
      <c r="O60" s="10">
        <v>2.72</v>
      </c>
      <c r="P60" s="284">
        <v>0.5292579869558761</v>
      </c>
      <c r="Q60" s="284"/>
      <c r="R60" s="284"/>
      <c r="S60" s="8"/>
      <c r="T60" s="8"/>
      <c r="U60" s="1"/>
    </row>
    <row r="61" spans="1:21" ht="9.75" customHeight="1">
      <c r="A61" s="1"/>
      <c r="B61" s="7" t="s">
        <v>110</v>
      </c>
      <c r="C61" s="7" t="s">
        <v>111</v>
      </c>
      <c r="D61" s="8"/>
      <c r="E61" s="8"/>
      <c r="F61" s="285" t="s">
        <v>8</v>
      </c>
      <c r="G61" s="285"/>
      <c r="H61" s="286">
        <v>408051</v>
      </c>
      <c r="I61" s="286"/>
      <c r="J61" s="287">
        <v>408051</v>
      </c>
      <c r="K61" s="287"/>
      <c r="L61" s="8"/>
      <c r="M61" s="8"/>
      <c r="N61" s="10">
        <v>165941</v>
      </c>
      <c r="O61" s="12" t="s">
        <v>8</v>
      </c>
      <c r="P61" s="284">
        <v>0.40666730384192173</v>
      </c>
      <c r="Q61" s="284"/>
      <c r="R61" s="284"/>
      <c r="S61" s="8"/>
      <c r="T61" s="8"/>
      <c r="U61" s="1"/>
    </row>
    <row r="62" spans="1:21" ht="9.75" customHeight="1">
      <c r="A62" s="1"/>
      <c r="B62" s="7" t="s">
        <v>112</v>
      </c>
      <c r="C62" s="7" t="s">
        <v>113</v>
      </c>
      <c r="D62" s="8"/>
      <c r="E62" s="8"/>
      <c r="F62" s="285" t="s">
        <v>8</v>
      </c>
      <c r="G62" s="285"/>
      <c r="H62" s="286">
        <v>25588</v>
      </c>
      <c r="I62" s="286"/>
      <c r="J62" s="287">
        <v>25587.3</v>
      </c>
      <c r="K62" s="287"/>
      <c r="L62" s="8"/>
      <c r="M62" s="8"/>
      <c r="N62" s="10">
        <v>25587.3</v>
      </c>
      <c r="O62" s="10">
        <v>0.7</v>
      </c>
      <c r="P62" s="284">
        <v>0.9999726434266062</v>
      </c>
      <c r="Q62" s="284"/>
      <c r="R62" s="284"/>
      <c r="S62" s="8"/>
      <c r="T62" s="8"/>
      <c r="U62" s="1"/>
    </row>
    <row r="63" spans="1:21" ht="9.75" customHeight="1">
      <c r="A63" s="1"/>
      <c r="B63" s="7" t="s">
        <v>114</v>
      </c>
      <c r="C63" s="7" t="s">
        <v>115</v>
      </c>
      <c r="D63" s="8"/>
      <c r="E63" s="8"/>
      <c r="F63" s="285" t="s">
        <v>8</v>
      </c>
      <c r="G63" s="285"/>
      <c r="H63" s="286">
        <v>3480435</v>
      </c>
      <c r="I63" s="286"/>
      <c r="J63" s="287">
        <v>3460238.64</v>
      </c>
      <c r="K63" s="287"/>
      <c r="L63" s="8"/>
      <c r="M63" s="8"/>
      <c r="N63" s="10">
        <v>3384236.79</v>
      </c>
      <c r="O63" s="10">
        <v>20196.36</v>
      </c>
      <c r="P63" s="284">
        <v>0.9723602911705003</v>
      </c>
      <c r="Q63" s="284"/>
      <c r="R63" s="284"/>
      <c r="S63" s="8"/>
      <c r="T63" s="8"/>
      <c r="U63" s="1"/>
    </row>
    <row r="64" spans="1:21" ht="9.75" customHeight="1">
      <c r="A64" s="1"/>
      <c r="B64" s="7" t="s">
        <v>116</v>
      </c>
      <c r="C64" s="7" t="s">
        <v>117</v>
      </c>
      <c r="D64" s="8"/>
      <c r="E64" s="8"/>
      <c r="F64" s="285" t="s">
        <v>8</v>
      </c>
      <c r="G64" s="285"/>
      <c r="H64" s="286">
        <v>63478</v>
      </c>
      <c r="I64" s="286"/>
      <c r="J64" s="287">
        <v>63478</v>
      </c>
      <c r="K64" s="287"/>
      <c r="L64" s="8"/>
      <c r="M64" s="8"/>
      <c r="N64" s="10">
        <v>63148</v>
      </c>
      <c r="O64" s="12" t="s">
        <v>8</v>
      </c>
      <c r="P64" s="284">
        <v>0.9948013484986925</v>
      </c>
      <c r="Q64" s="284"/>
      <c r="R64" s="284"/>
      <c r="S64" s="8"/>
      <c r="T64" s="8"/>
      <c r="U64" s="1"/>
    </row>
    <row r="65" spans="1:21" ht="9.75" customHeight="1">
      <c r="A65" s="1"/>
      <c r="B65" s="7" t="s">
        <v>118</v>
      </c>
      <c r="C65" s="7" t="s">
        <v>119</v>
      </c>
      <c r="D65" s="8"/>
      <c r="E65" s="8"/>
      <c r="F65" s="288">
        <v>20000</v>
      </c>
      <c r="G65" s="288"/>
      <c r="H65" s="286">
        <v>20000</v>
      </c>
      <c r="I65" s="286"/>
      <c r="J65" s="289" t="s">
        <v>8</v>
      </c>
      <c r="K65" s="289"/>
      <c r="L65" s="8"/>
      <c r="M65" s="8"/>
      <c r="N65" s="12" t="s">
        <v>8</v>
      </c>
      <c r="O65" s="10">
        <v>20000</v>
      </c>
      <c r="P65" s="284">
        <v>0</v>
      </c>
      <c r="Q65" s="284"/>
      <c r="R65" s="284"/>
      <c r="S65" s="8"/>
      <c r="T65" s="8"/>
      <c r="U65" s="1"/>
    </row>
    <row r="66" spans="1:21" ht="9.75" customHeight="1">
      <c r="A66" s="1"/>
      <c r="B66" s="7" t="s">
        <v>120</v>
      </c>
      <c r="C66" s="7" t="s">
        <v>121</v>
      </c>
      <c r="D66" s="8"/>
      <c r="E66" s="8"/>
      <c r="F66" s="288">
        <v>629477</v>
      </c>
      <c r="G66" s="288"/>
      <c r="H66" s="286">
        <v>502631</v>
      </c>
      <c r="I66" s="286"/>
      <c r="J66" s="287">
        <v>463997.25</v>
      </c>
      <c r="K66" s="287"/>
      <c r="L66" s="8"/>
      <c r="M66" s="8"/>
      <c r="N66" s="10">
        <v>463932.48</v>
      </c>
      <c r="O66" s="10">
        <v>38633.75</v>
      </c>
      <c r="P66" s="284">
        <v>0.9230080914229325</v>
      </c>
      <c r="Q66" s="284"/>
      <c r="R66" s="284"/>
      <c r="S66" s="8"/>
      <c r="T66" s="8"/>
      <c r="U66" s="1"/>
    </row>
    <row r="67" spans="1:21" ht="9.75" customHeight="1">
      <c r="A67" s="1"/>
      <c r="B67" s="7" t="s">
        <v>122</v>
      </c>
      <c r="C67" s="7" t="s">
        <v>123</v>
      </c>
      <c r="D67" s="8"/>
      <c r="E67" s="8"/>
      <c r="F67" s="288">
        <v>338612</v>
      </c>
      <c r="G67" s="288"/>
      <c r="H67" s="286">
        <v>338612</v>
      </c>
      <c r="I67" s="286"/>
      <c r="J67" s="287">
        <v>338612</v>
      </c>
      <c r="K67" s="287"/>
      <c r="L67" s="8"/>
      <c r="M67" s="8"/>
      <c r="N67" s="10">
        <v>287820.2</v>
      </c>
      <c r="O67" s="12" t="s">
        <v>8</v>
      </c>
      <c r="P67" s="284">
        <v>0.85</v>
      </c>
      <c r="Q67" s="284"/>
      <c r="R67" s="284"/>
      <c r="S67" s="8"/>
      <c r="T67" s="8"/>
      <c r="U67" s="1"/>
    </row>
    <row r="68" spans="1:21" ht="9.75" customHeight="1">
      <c r="A68" s="1"/>
      <c r="B68" s="7" t="s">
        <v>124</v>
      </c>
      <c r="C68" s="7" t="s">
        <v>125</v>
      </c>
      <c r="D68" s="8"/>
      <c r="E68" s="8"/>
      <c r="F68" s="285" t="s">
        <v>8</v>
      </c>
      <c r="G68" s="285"/>
      <c r="H68" s="286">
        <v>33000</v>
      </c>
      <c r="I68" s="286"/>
      <c r="J68" s="287">
        <v>33000</v>
      </c>
      <c r="K68" s="287"/>
      <c r="L68" s="8"/>
      <c r="M68" s="8"/>
      <c r="N68" s="10">
        <v>22000</v>
      </c>
      <c r="O68" s="12" t="s">
        <v>8</v>
      </c>
      <c r="P68" s="284">
        <v>0.6666666666666666</v>
      </c>
      <c r="Q68" s="284"/>
      <c r="R68" s="284"/>
      <c r="S68" s="8"/>
      <c r="T68" s="8"/>
      <c r="U68" s="1"/>
    </row>
    <row r="69" spans="1:21" ht="9.75" customHeight="1">
      <c r="A69" s="1"/>
      <c r="B69" s="292" t="s">
        <v>126</v>
      </c>
      <c r="C69" s="292"/>
      <c r="D69" s="13"/>
      <c r="E69" s="13"/>
      <c r="F69" s="282">
        <v>97673168</v>
      </c>
      <c r="G69" s="282"/>
      <c r="H69" s="282">
        <v>117624117</v>
      </c>
      <c r="I69" s="282"/>
      <c r="J69" s="283">
        <v>115983547.48</v>
      </c>
      <c r="K69" s="283"/>
      <c r="L69" s="14"/>
      <c r="M69" s="14"/>
      <c r="N69" s="15">
        <v>109151035.05</v>
      </c>
      <c r="O69" s="15">
        <v>1640569.52</v>
      </c>
      <c r="P69" s="277">
        <v>0.9279647561562566</v>
      </c>
      <c r="Q69" s="277"/>
      <c r="R69" s="277"/>
      <c r="S69" s="8"/>
      <c r="T69" s="8"/>
      <c r="U69" s="1"/>
    </row>
    <row r="70" spans="1:21" ht="9.75" customHeight="1">
      <c r="A70" s="1"/>
      <c r="B70" s="6"/>
      <c r="C70" s="6"/>
      <c r="D70" s="8"/>
      <c r="E70" s="8"/>
      <c r="F70" s="9"/>
      <c r="G70" s="9"/>
      <c r="H70" s="9"/>
      <c r="I70" s="9"/>
      <c r="J70" s="16"/>
      <c r="K70" s="16"/>
      <c r="L70" s="8"/>
      <c r="M70" s="8"/>
      <c r="N70" s="16"/>
      <c r="O70" s="16"/>
      <c r="P70" s="17"/>
      <c r="Q70" s="17"/>
      <c r="R70" s="17"/>
      <c r="S70" s="8"/>
      <c r="T70" s="8"/>
      <c r="U70" s="1"/>
    </row>
    <row r="71" spans="1:21" ht="9.75" customHeight="1">
      <c r="A71" s="1"/>
      <c r="B71" s="290" t="s">
        <v>127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1"/>
    </row>
    <row r="72" spans="1:21" ht="9.75" customHeight="1">
      <c r="A72" s="1"/>
      <c r="B72" s="7" t="s">
        <v>128</v>
      </c>
      <c r="C72" s="7" t="s">
        <v>129</v>
      </c>
      <c r="D72" s="8"/>
      <c r="E72" s="8"/>
      <c r="F72" s="288">
        <v>2143739</v>
      </c>
      <c r="G72" s="288"/>
      <c r="H72" s="286">
        <v>1605074</v>
      </c>
      <c r="I72" s="286"/>
      <c r="J72" s="287">
        <v>1605072.67</v>
      </c>
      <c r="K72" s="287"/>
      <c r="L72" s="8"/>
      <c r="M72" s="8"/>
      <c r="N72" s="10">
        <v>1601343.92</v>
      </c>
      <c r="O72" s="10">
        <v>1.33</v>
      </c>
      <c r="P72" s="284">
        <v>0.9976760697637617</v>
      </c>
      <c r="Q72" s="284"/>
      <c r="R72" s="284"/>
      <c r="S72" s="8"/>
      <c r="T72" s="8"/>
      <c r="U72" s="1"/>
    </row>
    <row r="73" spans="1:21" ht="9.75" customHeight="1">
      <c r="A73" s="1"/>
      <c r="B73" s="7" t="s">
        <v>130</v>
      </c>
      <c r="C73" s="7" t="s">
        <v>129</v>
      </c>
      <c r="D73" s="8"/>
      <c r="E73" s="8"/>
      <c r="F73" s="288">
        <v>4900500</v>
      </c>
      <c r="G73" s="288"/>
      <c r="H73" s="286">
        <v>5384850</v>
      </c>
      <c r="I73" s="286"/>
      <c r="J73" s="287">
        <v>5384849.06</v>
      </c>
      <c r="K73" s="287"/>
      <c r="L73" s="8"/>
      <c r="M73" s="8"/>
      <c r="N73" s="10">
        <v>5377813.88</v>
      </c>
      <c r="O73" s="10">
        <v>0.94</v>
      </c>
      <c r="P73" s="284">
        <v>0.9986933489326536</v>
      </c>
      <c r="Q73" s="284"/>
      <c r="R73" s="284"/>
      <c r="S73" s="8"/>
      <c r="T73" s="8"/>
      <c r="U73" s="1"/>
    </row>
    <row r="74" spans="1:21" ht="9.75" customHeight="1">
      <c r="A74" s="1"/>
      <c r="B74" s="7" t="s">
        <v>29</v>
      </c>
      <c r="C74" s="7" t="s">
        <v>30</v>
      </c>
      <c r="D74" s="8"/>
      <c r="E74" s="8"/>
      <c r="F74" s="285" t="s">
        <v>8</v>
      </c>
      <c r="G74" s="285"/>
      <c r="H74" s="286">
        <v>54315</v>
      </c>
      <c r="I74" s="286"/>
      <c r="J74" s="287">
        <v>54314.32</v>
      </c>
      <c r="K74" s="287"/>
      <c r="L74" s="8"/>
      <c r="M74" s="8"/>
      <c r="N74" s="10">
        <v>54314.32</v>
      </c>
      <c r="O74" s="10">
        <v>0.68</v>
      </c>
      <c r="P74" s="284">
        <v>0.9999874804381846</v>
      </c>
      <c r="Q74" s="284"/>
      <c r="R74" s="284"/>
      <c r="S74" s="8"/>
      <c r="T74" s="8"/>
      <c r="U74" s="1"/>
    </row>
    <row r="75" spans="1:21" ht="9.75" customHeight="1">
      <c r="A75" s="1"/>
      <c r="B75" s="7" t="s">
        <v>41</v>
      </c>
      <c r="C75" s="7" t="s">
        <v>42</v>
      </c>
      <c r="D75" s="8"/>
      <c r="E75" s="8"/>
      <c r="F75" s="288">
        <v>3953250</v>
      </c>
      <c r="G75" s="288"/>
      <c r="H75" s="286">
        <v>2152200</v>
      </c>
      <c r="I75" s="286"/>
      <c r="J75" s="287">
        <v>2152196.09</v>
      </c>
      <c r="K75" s="287"/>
      <c r="L75" s="8"/>
      <c r="M75" s="8"/>
      <c r="N75" s="10">
        <v>2146415.97</v>
      </c>
      <c r="O75" s="10">
        <v>3.91</v>
      </c>
      <c r="P75" s="284">
        <v>0.9973125034848063</v>
      </c>
      <c r="Q75" s="284"/>
      <c r="R75" s="284"/>
      <c r="S75" s="8"/>
      <c r="T75" s="8"/>
      <c r="U75" s="1"/>
    </row>
    <row r="76" spans="1:21" ht="9.75" customHeight="1">
      <c r="A76" s="1"/>
      <c r="B76" s="7" t="s">
        <v>131</v>
      </c>
      <c r="C76" s="7" t="s">
        <v>132</v>
      </c>
      <c r="D76" s="8"/>
      <c r="E76" s="8"/>
      <c r="F76" s="285" t="s">
        <v>8</v>
      </c>
      <c r="G76" s="285"/>
      <c r="H76" s="286">
        <v>23936</v>
      </c>
      <c r="I76" s="286"/>
      <c r="J76" s="287">
        <v>23935.8</v>
      </c>
      <c r="K76" s="287"/>
      <c r="L76" s="8"/>
      <c r="M76" s="8"/>
      <c r="N76" s="10">
        <v>23935.8</v>
      </c>
      <c r="O76" s="10">
        <v>0.2</v>
      </c>
      <c r="P76" s="284">
        <v>0.9999916443850267</v>
      </c>
      <c r="Q76" s="284"/>
      <c r="R76" s="284"/>
      <c r="S76" s="8"/>
      <c r="T76" s="8"/>
      <c r="U76" s="1"/>
    </row>
    <row r="77" spans="1:21" ht="9.75" customHeight="1">
      <c r="A77" s="1"/>
      <c r="B77" s="7" t="s">
        <v>43</v>
      </c>
      <c r="C77" s="7" t="s">
        <v>44</v>
      </c>
      <c r="D77" s="8"/>
      <c r="E77" s="8"/>
      <c r="F77" s="285" t="s">
        <v>8</v>
      </c>
      <c r="G77" s="285"/>
      <c r="H77" s="286">
        <v>39343</v>
      </c>
      <c r="I77" s="286"/>
      <c r="J77" s="287">
        <v>39343</v>
      </c>
      <c r="K77" s="287"/>
      <c r="L77" s="8"/>
      <c r="M77" s="8"/>
      <c r="N77" s="10">
        <v>39343</v>
      </c>
      <c r="O77" s="12" t="s">
        <v>8</v>
      </c>
      <c r="P77" s="284">
        <v>1</v>
      </c>
      <c r="Q77" s="284"/>
      <c r="R77" s="284"/>
      <c r="S77" s="8"/>
      <c r="T77" s="8"/>
      <c r="U77" s="1"/>
    </row>
    <row r="78" spans="1:21" ht="9.75" customHeight="1">
      <c r="A78" s="1"/>
      <c r="B78" s="7" t="s">
        <v>45</v>
      </c>
      <c r="C78" s="7" t="s">
        <v>46</v>
      </c>
      <c r="D78" s="8"/>
      <c r="E78" s="8"/>
      <c r="F78" s="288">
        <v>63430</v>
      </c>
      <c r="G78" s="288"/>
      <c r="H78" s="286">
        <v>94634</v>
      </c>
      <c r="I78" s="286"/>
      <c r="J78" s="287">
        <v>89647.18</v>
      </c>
      <c r="K78" s="287"/>
      <c r="L78" s="8"/>
      <c r="M78" s="8"/>
      <c r="N78" s="10">
        <v>89567.98</v>
      </c>
      <c r="O78" s="10">
        <v>4986.82</v>
      </c>
      <c r="P78" s="284">
        <v>0.9464672316503582</v>
      </c>
      <c r="Q78" s="284"/>
      <c r="R78" s="284"/>
      <c r="S78" s="8"/>
      <c r="T78" s="8"/>
      <c r="U78" s="1"/>
    </row>
    <row r="79" spans="1:21" ht="9.75" customHeight="1">
      <c r="A79" s="1"/>
      <c r="B79" s="7" t="s">
        <v>47</v>
      </c>
      <c r="C79" s="7" t="s">
        <v>48</v>
      </c>
      <c r="D79" s="8"/>
      <c r="E79" s="8"/>
      <c r="F79" s="288">
        <v>15200</v>
      </c>
      <c r="G79" s="288"/>
      <c r="H79" s="286">
        <v>19200</v>
      </c>
      <c r="I79" s="286"/>
      <c r="J79" s="287">
        <v>18078.6</v>
      </c>
      <c r="K79" s="287"/>
      <c r="L79" s="8"/>
      <c r="M79" s="8"/>
      <c r="N79" s="10">
        <v>18078.6</v>
      </c>
      <c r="O79" s="10">
        <v>1121.4</v>
      </c>
      <c r="P79" s="284">
        <v>0.94159375</v>
      </c>
      <c r="Q79" s="284"/>
      <c r="R79" s="284"/>
      <c r="S79" s="8"/>
      <c r="T79" s="8"/>
      <c r="U79" s="1"/>
    </row>
    <row r="80" spans="1:21" ht="9.75" customHeight="1">
      <c r="A80" s="1"/>
      <c r="B80" s="7" t="s">
        <v>133</v>
      </c>
      <c r="C80" s="7" t="s">
        <v>134</v>
      </c>
      <c r="D80" s="8"/>
      <c r="E80" s="8"/>
      <c r="F80" s="288">
        <v>2338</v>
      </c>
      <c r="G80" s="288"/>
      <c r="H80" s="286">
        <v>5272</v>
      </c>
      <c r="I80" s="286"/>
      <c r="J80" s="287">
        <v>4739</v>
      </c>
      <c r="K80" s="287"/>
      <c r="L80" s="8"/>
      <c r="M80" s="8"/>
      <c r="N80" s="10">
        <v>4739</v>
      </c>
      <c r="O80" s="10">
        <v>533</v>
      </c>
      <c r="P80" s="284">
        <v>0.8988998482549317</v>
      </c>
      <c r="Q80" s="284"/>
      <c r="R80" s="284"/>
      <c r="S80" s="8"/>
      <c r="T80" s="8"/>
      <c r="U80" s="1"/>
    </row>
    <row r="81" spans="1:21" ht="9.75" customHeight="1">
      <c r="A81" s="1"/>
      <c r="B81" s="7" t="s">
        <v>135</v>
      </c>
      <c r="C81" s="7" t="s">
        <v>136</v>
      </c>
      <c r="D81" s="8"/>
      <c r="E81" s="8"/>
      <c r="F81" s="288">
        <v>92350</v>
      </c>
      <c r="G81" s="288"/>
      <c r="H81" s="286">
        <v>566138</v>
      </c>
      <c r="I81" s="286"/>
      <c r="J81" s="287">
        <v>551520.64</v>
      </c>
      <c r="K81" s="287"/>
      <c r="L81" s="8"/>
      <c r="M81" s="8"/>
      <c r="N81" s="10">
        <v>536317.45</v>
      </c>
      <c r="O81" s="10">
        <v>14617.36</v>
      </c>
      <c r="P81" s="284">
        <v>0.9473263585910149</v>
      </c>
      <c r="Q81" s="284"/>
      <c r="R81" s="284"/>
      <c r="S81" s="8"/>
      <c r="T81" s="8"/>
      <c r="U81" s="1"/>
    </row>
    <row r="82" spans="1:21" ht="9.75" customHeight="1">
      <c r="A82" s="1"/>
      <c r="B82" s="7" t="s">
        <v>137</v>
      </c>
      <c r="C82" s="7" t="s">
        <v>138</v>
      </c>
      <c r="D82" s="8"/>
      <c r="E82" s="8"/>
      <c r="F82" s="288">
        <v>390816</v>
      </c>
      <c r="G82" s="288"/>
      <c r="H82" s="286">
        <v>380188</v>
      </c>
      <c r="I82" s="286"/>
      <c r="J82" s="287">
        <v>344272.64</v>
      </c>
      <c r="K82" s="287"/>
      <c r="L82" s="8"/>
      <c r="M82" s="8"/>
      <c r="N82" s="10">
        <v>343427.64</v>
      </c>
      <c r="O82" s="10">
        <v>35915.36</v>
      </c>
      <c r="P82" s="284">
        <v>0.90331004660852</v>
      </c>
      <c r="Q82" s="284"/>
      <c r="R82" s="284"/>
      <c r="S82" s="8"/>
      <c r="T82" s="8"/>
      <c r="U82" s="1"/>
    </row>
    <row r="83" spans="1:21" ht="9.75" customHeight="1">
      <c r="A83" s="1"/>
      <c r="B83" s="7" t="s">
        <v>49</v>
      </c>
      <c r="C83" s="7" t="s">
        <v>50</v>
      </c>
      <c r="D83" s="8"/>
      <c r="E83" s="8"/>
      <c r="F83" s="288">
        <v>113088</v>
      </c>
      <c r="G83" s="288"/>
      <c r="H83" s="286">
        <v>99698</v>
      </c>
      <c r="I83" s="286"/>
      <c r="J83" s="287">
        <v>98349.4</v>
      </c>
      <c r="K83" s="287"/>
      <c r="L83" s="8"/>
      <c r="M83" s="8"/>
      <c r="N83" s="10">
        <v>98010.45</v>
      </c>
      <c r="O83" s="10">
        <v>1348.6</v>
      </c>
      <c r="P83" s="284">
        <v>0.9830733816124697</v>
      </c>
      <c r="Q83" s="284"/>
      <c r="R83" s="284"/>
      <c r="S83" s="8"/>
      <c r="T83" s="8"/>
      <c r="U83" s="1"/>
    </row>
    <row r="84" spans="1:21" ht="9.75" customHeight="1">
      <c r="A84" s="1"/>
      <c r="B84" s="7" t="s">
        <v>139</v>
      </c>
      <c r="C84" s="7" t="s">
        <v>140</v>
      </c>
      <c r="D84" s="8"/>
      <c r="E84" s="8"/>
      <c r="F84" s="288">
        <v>50</v>
      </c>
      <c r="G84" s="288"/>
      <c r="H84" s="289" t="s">
        <v>8</v>
      </c>
      <c r="I84" s="289"/>
      <c r="J84" s="289" t="s">
        <v>8</v>
      </c>
      <c r="K84" s="289"/>
      <c r="L84" s="8"/>
      <c r="M84" s="8"/>
      <c r="N84" s="12" t="s">
        <v>8</v>
      </c>
      <c r="O84" s="12" t="s">
        <v>8</v>
      </c>
      <c r="P84" s="284">
        <v>0</v>
      </c>
      <c r="Q84" s="284"/>
      <c r="R84" s="284"/>
      <c r="S84" s="8"/>
      <c r="T84" s="8"/>
      <c r="U84" s="1"/>
    </row>
    <row r="85" spans="1:21" ht="9.75" customHeight="1">
      <c r="A85" s="1"/>
      <c r="B85" s="7" t="s">
        <v>51</v>
      </c>
      <c r="C85" s="7" t="s">
        <v>52</v>
      </c>
      <c r="D85" s="8"/>
      <c r="E85" s="8"/>
      <c r="F85" s="288">
        <v>16850</v>
      </c>
      <c r="G85" s="288"/>
      <c r="H85" s="286">
        <v>52085</v>
      </c>
      <c r="I85" s="286"/>
      <c r="J85" s="287">
        <v>50364</v>
      </c>
      <c r="K85" s="287"/>
      <c r="L85" s="8"/>
      <c r="M85" s="8"/>
      <c r="N85" s="10">
        <v>50364</v>
      </c>
      <c r="O85" s="10">
        <v>1721</v>
      </c>
      <c r="P85" s="284">
        <v>0.9669578573485649</v>
      </c>
      <c r="Q85" s="284"/>
      <c r="R85" s="284"/>
      <c r="S85" s="8"/>
      <c r="T85" s="8"/>
      <c r="U85" s="1"/>
    </row>
    <row r="86" spans="1:21" ht="9.75" customHeight="1">
      <c r="A86" s="1"/>
      <c r="B86" s="7" t="s">
        <v>141</v>
      </c>
      <c r="C86" s="7" t="s">
        <v>142</v>
      </c>
      <c r="D86" s="8"/>
      <c r="E86" s="8"/>
      <c r="F86" s="288">
        <v>2000</v>
      </c>
      <c r="G86" s="288"/>
      <c r="H86" s="286">
        <v>46660</v>
      </c>
      <c r="I86" s="286"/>
      <c r="J86" s="287">
        <v>44775</v>
      </c>
      <c r="K86" s="287"/>
      <c r="L86" s="8"/>
      <c r="M86" s="8"/>
      <c r="N86" s="10">
        <v>44775</v>
      </c>
      <c r="O86" s="10">
        <v>1885</v>
      </c>
      <c r="P86" s="284">
        <v>0.9596013716245178</v>
      </c>
      <c r="Q86" s="284"/>
      <c r="R86" s="284"/>
      <c r="S86" s="8"/>
      <c r="T86" s="8"/>
      <c r="U86" s="1"/>
    </row>
    <row r="87" spans="1:21" ht="9.75" customHeight="1">
      <c r="A87" s="1"/>
      <c r="B87" s="7" t="s">
        <v>53</v>
      </c>
      <c r="C87" s="7" t="s">
        <v>54</v>
      </c>
      <c r="D87" s="8"/>
      <c r="E87" s="8"/>
      <c r="F87" s="288">
        <v>22500</v>
      </c>
      <c r="G87" s="288"/>
      <c r="H87" s="286">
        <v>79048</v>
      </c>
      <c r="I87" s="286"/>
      <c r="J87" s="287">
        <v>66141.63</v>
      </c>
      <c r="K87" s="287"/>
      <c r="L87" s="8"/>
      <c r="M87" s="8"/>
      <c r="N87" s="10">
        <v>66141.63</v>
      </c>
      <c r="O87" s="10">
        <v>12906.37</v>
      </c>
      <c r="P87" s="284">
        <v>0.8367274314340654</v>
      </c>
      <c r="Q87" s="284"/>
      <c r="R87" s="284"/>
      <c r="S87" s="8"/>
      <c r="T87" s="8"/>
      <c r="U87" s="1"/>
    </row>
    <row r="88" spans="1:21" ht="9.75" customHeight="1">
      <c r="A88" s="1"/>
      <c r="B88" s="7" t="s">
        <v>143</v>
      </c>
      <c r="C88" s="7" t="s">
        <v>144</v>
      </c>
      <c r="D88" s="8"/>
      <c r="E88" s="8"/>
      <c r="F88" s="288">
        <v>50</v>
      </c>
      <c r="G88" s="288"/>
      <c r="H88" s="286">
        <v>50</v>
      </c>
      <c r="I88" s="286"/>
      <c r="J88" s="289" t="s">
        <v>8</v>
      </c>
      <c r="K88" s="289"/>
      <c r="L88" s="8"/>
      <c r="M88" s="8"/>
      <c r="N88" s="12" t="s">
        <v>8</v>
      </c>
      <c r="O88" s="10">
        <v>50</v>
      </c>
      <c r="P88" s="284">
        <v>0</v>
      </c>
      <c r="Q88" s="284"/>
      <c r="R88" s="284"/>
      <c r="S88" s="8"/>
      <c r="T88" s="8"/>
      <c r="U88" s="1"/>
    </row>
    <row r="89" spans="1:21" ht="9.75" customHeight="1">
      <c r="A89" s="1"/>
      <c r="B89" s="7" t="s">
        <v>55</v>
      </c>
      <c r="C89" s="7" t="s">
        <v>56</v>
      </c>
      <c r="D89" s="8"/>
      <c r="E89" s="8"/>
      <c r="F89" s="285" t="s">
        <v>8</v>
      </c>
      <c r="G89" s="285"/>
      <c r="H89" s="286">
        <v>32998</v>
      </c>
      <c r="I89" s="286"/>
      <c r="J89" s="287">
        <v>31574.58</v>
      </c>
      <c r="K89" s="287"/>
      <c r="L89" s="8"/>
      <c r="M89" s="8"/>
      <c r="N89" s="10">
        <v>31574.58</v>
      </c>
      <c r="O89" s="10">
        <v>1423.42</v>
      </c>
      <c r="P89" s="284">
        <v>0.9568634462694708</v>
      </c>
      <c r="Q89" s="284"/>
      <c r="R89" s="284"/>
      <c r="S89" s="8"/>
      <c r="T89" s="8"/>
      <c r="U89" s="1"/>
    </row>
    <row r="90" spans="1:21" ht="9.75" customHeight="1">
      <c r="A90" s="1"/>
      <c r="B90" s="7" t="s">
        <v>57</v>
      </c>
      <c r="C90" s="7" t="s">
        <v>58</v>
      </c>
      <c r="D90" s="8"/>
      <c r="E90" s="8"/>
      <c r="F90" s="288">
        <v>100</v>
      </c>
      <c r="G90" s="288"/>
      <c r="H90" s="286">
        <v>100</v>
      </c>
      <c r="I90" s="286"/>
      <c r="J90" s="289" t="s">
        <v>8</v>
      </c>
      <c r="K90" s="289"/>
      <c r="L90" s="8"/>
      <c r="M90" s="8"/>
      <c r="N90" s="12" t="s">
        <v>8</v>
      </c>
      <c r="O90" s="10">
        <v>100</v>
      </c>
      <c r="P90" s="284">
        <v>0</v>
      </c>
      <c r="Q90" s="284"/>
      <c r="R90" s="284"/>
      <c r="S90" s="8"/>
      <c r="T90" s="8"/>
      <c r="U90" s="1"/>
    </row>
    <row r="91" spans="1:21" ht="9.75" customHeight="1">
      <c r="A91" s="1"/>
      <c r="B91" s="7" t="s">
        <v>59</v>
      </c>
      <c r="C91" s="7" t="s">
        <v>60</v>
      </c>
      <c r="D91" s="8"/>
      <c r="E91" s="8"/>
      <c r="F91" s="288">
        <v>8500</v>
      </c>
      <c r="G91" s="288"/>
      <c r="H91" s="286">
        <v>7974</v>
      </c>
      <c r="I91" s="286"/>
      <c r="J91" s="287">
        <v>7936.1</v>
      </c>
      <c r="K91" s="287"/>
      <c r="L91" s="8"/>
      <c r="M91" s="8"/>
      <c r="N91" s="10">
        <v>7936.1</v>
      </c>
      <c r="O91" s="10">
        <v>37.9</v>
      </c>
      <c r="P91" s="284">
        <v>0.9952470529219964</v>
      </c>
      <c r="Q91" s="284"/>
      <c r="R91" s="284"/>
      <c r="S91" s="8"/>
      <c r="T91" s="8"/>
      <c r="U91" s="1"/>
    </row>
    <row r="92" spans="1:21" ht="15" customHeight="1">
      <c r="A92" s="1"/>
      <c r="B92" s="7" t="s">
        <v>61</v>
      </c>
      <c r="C92" s="7" t="s">
        <v>62</v>
      </c>
      <c r="D92" s="8"/>
      <c r="E92" s="8"/>
      <c r="F92" s="288">
        <v>218000</v>
      </c>
      <c r="G92" s="288"/>
      <c r="H92" s="286">
        <v>71612</v>
      </c>
      <c r="I92" s="286"/>
      <c r="J92" s="287">
        <v>71610.7</v>
      </c>
      <c r="K92" s="287"/>
      <c r="L92" s="8"/>
      <c r="M92" s="8"/>
      <c r="N92" s="10">
        <v>70351.2</v>
      </c>
      <c r="O92" s="10">
        <v>1.3</v>
      </c>
      <c r="P92" s="284">
        <v>0.9823940121767302</v>
      </c>
      <c r="Q92" s="284"/>
      <c r="R92" s="284"/>
      <c r="S92" s="8"/>
      <c r="T92" s="8"/>
      <c r="U92" s="1"/>
    </row>
    <row r="93" spans="1:21" ht="9.75" customHeight="1">
      <c r="A93" s="1"/>
      <c r="B93" s="7" t="s">
        <v>65</v>
      </c>
      <c r="C93" s="7" t="s">
        <v>66</v>
      </c>
      <c r="D93" s="8"/>
      <c r="E93" s="8"/>
      <c r="F93" s="288">
        <v>57250</v>
      </c>
      <c r="G93" s="288"/>
      <c r="H93" s="286">
        <v>20415</v>
      </c>
      <c r="I93" s="286"/>
      <c r="J93" s="287">
        <v>16875</v>
      </c>
      <c r="K93" s="287"/>
      <c r="L93" s="8"/>
      <c r="M93" s="8"/>
      <c r="N93" s="10">
        <v>16875</v>
      </c>
      <c r="O93" s="10">
        <v>3540</v>
      </c>
      <c r="P93" s="284">
        <v>0.8265980896399706</v>
      </c>
      <c r="Q93" s="284"/>
      <c r="R93" s="284"/>
      <c r="S93" s="8"/>
      <c r="T93" s="8"/>
      <c r="U93" s="1"/>
    </row>
    <row r="94" spans="1:21" ht="9.75" customHeight="1">
      <c r="A94" s="1"/>
      <c r="B94" s="7" t="s">
        <v>145</v>
      </c>
      <c r="C94" s="7" t="s">
        <v>146</v>
      </c>
      <c r="D94" s="8"/>
      <c r="E94" s="8"/>
      <c r="F94" s="288">
        <v>2000</v>
      </c>
      <c r="G94" s="288"/>
      <c r="H94" s="289" t="s">
        <v>8</v>
      </c>
      <c r="I94" s="289"/>
      <c r="J94" s="289" t="s">
        <v>8</v>
      </c>
      <c r="K94" s="289"/>
      <c r="L94" s="8"/>
      <c r="M94" s="8"/>
      <c r="N94" s="12" t="s">
        <v>8</v>
      </c>
      <c r="O94" s="12" t="s">
        <v>8</v>
      </c>
      <c r="P94" s="284">
        <v>0</v>
      </c>
      <c r="Q94" s="284"/>
      <c r="R94" s="284"/>
      <c r="S94" s="8"/>
      <c r="T94" s="8"/>
      <c r="U94" s="1"/>
    </row>
    <row r="95" spans="1:21" ht="9.75" customHeight="1">
      <c r="A95" s="1"/>
      <c r="B95" s="7" t="s">
        <v>147</v>
      </c>
      <c r="C95" s="7" t="s">
        <v>148</v>
      </c>
      <c r="D95" s="8"/>
      <c r="E95" s="8"/>
      <c r="F95" s="288">
        <v>2000</v>
      </c>
      <c r="G95" s="288"/>
      <c r="H95" s="286">
        <v>2000</v>
      </c>
      <c r="I95" s="286"/>
      <c r="J95" s="289" t="s">
        <v>8</v>
      </c>
      <c r="K95" s="289"/>
      <c r="L95" s="8"/>
      <c r="M95" s="8"/>
      <c r="N95" s="12" t="s">
        <v>8</v>
      </c>
      <c r="O95" s="10">
        <v>2000</v>
      </c>
      <c r="P95" s="284">
        <v>0</v>
      </c>
      <c r="Q95" s="284"/>
      <c r="R95" s="284"/>
      <c r="S95" s="8"/>
      <c r="T95" s="8"/>
      <c r="U95" s="1"/>
    </row>
    <row r="96" spans="1:21" ht="9.75" customHeight="1">
      <c r="A96" s="1"/>
      <c r="B96" s="7" t="s">
        <v>149</v>
      </c>
      <c r="C96" s="7" t="s">
        <v>150</v>
      </c>
      <c r="D96" s="8"/>
      <c r="E96" s="8"/>
      <c r="F96" s="288">
        <v>2000</v>
      </c>
      <c r="G96" s="288"/>
      <c r="H96" s="286">
        <v>2000</v>
      </c>
      <c r="I96" s="286"/>
      <c r="J96" s="289" t="s">
        <v>8</v>
      </c>
      <c r="K96" s="289"/>
      <c r="L96" s="8"/>
      <c r="M96" s="8"/>
      <c r="N96" s="12" t="s">
        <v>8</v>
      </c>
      <c r="O96" s="10">
        <v>2000</v>
      </c>
      <c r="P96" s="284">
        <v>0</v>
      </c>
      <c r="Q96" s="284"/>
      <c r="R96" s="284"/>
      <c r="S96" s="8"/>
      <c r="T96" s="8"/>
      <c r="U96" s="1"/>
    </row>
    <row r="97" spans="1:21" ht="11.25" customHeight="1">
      <c r="A97" s="1"/>
      <c r="B97" s="7" t="s">
        <v>69</v>
      </c>
      <c r="C97" s="7" t="s">
        <v>70</v>
      </c>
      <c r="D97" s="8"/>
      <c r="E97" s="8"/>
      <c r="F97" s="288">
        <v>19862</v>
      </c>
      <c r="G97" s="288"/>
      <c r="H97" s="286">
        <v>53486</v>
      </c>
      <c r="I97" s="286"/>
      <c r="J97" s="287">
        <v>39757.16</v>
      </c>
      <c r="K97" s="287"/>
      <c r="L97" s="8"/>
      <c r="M97" s="8"/>
      <c r="N97" s="10">
        <v>36511.86</v>
      </c>
      <c r="O97" s="10">
        <v>13728.84</v>
      </c>
      <c r="P97" s="284">
        <v>0.6826433085293347</v>
      </c>
      <c r="Q97" s="284"/>
      <c r="R97" s="284"/>
      <c r="S97" s="8"/>
      <c r="T97" s="8"/>
      <c r="U97" s="1"/>
    </row>
    <row r="98" spans="1:21" ht="12" customHeight="1">
      <c r="A98" s="1"/>
      <c r="B98" s="7" t="s">
        <v>71</v>
      </c>
      <c r="C98" s="7" t="s">
        <v>72</v>
      </c>
      <c r="D98" s="8"/>
      <c r="E98" s="8"/>
      <c r="F98" s="288">
        <v>21000</v>
      </c>
      <c r="G98" s="288"/>
      <c r="H98" s="286">
        <v>92932</v>
      </c>
      <c r="I98" s="286"/>
      <c r="J98" s="287">
        <v>87864.73</v>
      </c>
      <c r="K98" s="287"/>
      <c r="L98" s="8"/>
      <c r="M98" s="8"/>
      <c r="N98" s="10">
        <v>87324.73</v>
      </c>
      <c r="O98" s="10">
        <v>5067.27</v>
      </c>
      <c r="P98" s="284">
        <v>0.9396626565660914</v>
      </c>
      <c r="Q98" s="284"/>
      <c r="R98" s="284"/>
      <c r="S98" s="8"/>
      <c r="T98" s="8"/>
      <c r="U98" s="1"/>
    </row>
    <row r="99" spans="1:21" ht="9.75" customHeight="1">
      <c r="A99" s="1"/>
      <c r="B99" s="7" t="s">
        <v>73</v>
      </c>
      <c r="C99" s="7" t="s">
        <v>74</v>
      </c>
      <c r="D99" s="8"/>
      <c r="E99" s="8"/>
      <c r="F99" s="288">
        <v>100</v>
      </c>
      <c r="G99" s="288"/>
      <c r="H99" s="286">
        <v>463</v>
      </c>
      <c r="I99" s="286"/>
      <c r="J99" s="287">
        <v>463</v>
      </c>
      <c r="K99" s="287"/>
      <c r="L99" s="8"/>
      <c r="M99" s="8"/>
      <c r="N99" s="10">
        <v>463</v>
      </c>
      <c r="O99" s="12" t="s">
        <v>8</v>
      </c>
      <c r="P99" s="284">
        <v>1</v>
      </c>
      <c r="Q99" s="284"/>
      <c r="R99" s="284"/>
      <c r="S99" s="8"/>
      <c r="T99" s="8"/>
      <c r="U99" s="1"/>
    </row>
    <row r="100" spans="1:21" ht="9.75" customHeight="1">
      <c r="A100" s="1"/>
      <c r="B100" s="7" t="s">
        <v>151</v>
      </c>
      <c r="C100" s="7" t="s">
        <v>152</v>
      </c>
      <c r="D100" s="8"/>
      <c r="E100" s="8"/>
      <c r="F100" s="288">
        <v>31000</v>
      </c>
      <c r="G100" s="288"/>
      <c r="H100" s="286">
        <v>18682</v>
      </c>
      <c r="I100" s="286"/>
      <c r="J100" s="287">
        <v>18679.4</v>
      </c>
      <c r="K100" s="287"/>
      <c r="L100" s="8"/>
      <c r="M100" s="8"/>
      <c r="N100" s="10">
        <v>17729.4</v>
      </c>
      <c r="O100" s="10">
        <v>2.6</v>
      </c>
      <c r="P100" s="284">
        <v>0.9490097419976448</v>
      </c>
      <c r="Q100" s="284"/>
      <c r="R100" s="284"/>
      <c r="S100" s="8"/>
      <c r="T100" s="8"/>
      <c r="U100" s="1"/>
    </row>
    <row r="101" spans="1:21" ht="9.75" customHeight="1">
      <c r="A101" s="1"/>
      <c r="B101" s="7" t="s">
        <v>75</v>
      </c>
      <c r="C101" s="7" t="s">
        <v>76</v>
      </c>
      <c r="D101" s="8"/>
      <c r="E101" s="8"/>
      <c r="F101" s="288">
        <v>5000</v>
      </c>
      <c r="G101" s="288"/>
      <c r="H101" s="286">
        <v>17256</v>
      </c>
      <c r="I101" s="286"/>
      <c r="J101" s="287">
        <v>16697.3</v>
      </c>
      <c r="K101" s="287"/>
      <c r="L101" s="8"/>
      <c r="M101" s="8"/>
      <c r="N101" s="10">
        <v>16697.3</v>
      </c>
      <c r="O101" s="10">
        <v>558.7</v>
      </c>
      <c r="P101" s="284">
        <v>0.9676228558182661</v>
      </c>
      <c r="Q101" s="284"/>
      <c r="R101" s="284"/>
      <c r="S101" s="8"/>
      <c r="T101" s="8"/>
      <c r="U101" s="1"/>
    </row>
    <row r="102" spans="1:21" ht="9.75" customHeight="1">
      <c r="A102" s="1"/>
      <c r="B102" s="7" t="s">
        <v>77</v>
      </c>
      <c r="C102" s="7" t="s">
        <v>78</v>
      </c>
      <c r="D102" s="8"/>
      <c r="E102" s="8"/>
      <c r="F102" s="288">
        <v>156941</v>
      </c>
      <c r="G102" s="288"/>
      <c r="H102" s="286">
        <v>286174</v>
      </c>
      <c r="I102" s="286"/>
      <c r="J102" s="287">
        <v>270779.6</v>
      </c>
      <c r="K102" s="287"/>
      <c r="L102" s="8"/>
      <c r="M102" s="8"/>
      <c r="N102" s="10">
        <v>268589.6</v>
      </c>
      <c r="O102" s="10">
        <v>15394.4</v>
      </c>
      <c r="P102" s="284">
        <v>0.9385534674708395</v>
      </c>
      <c r="Q102" s="284"/>
      <c r="R102" s="284"/>
      <c r="S102" s="8"/>
      <c r="T102" s="8"/>
      <c r="U102" s="1"/>
    </row>
    <row r="103" spans="1:21" ht="9.75" customHeight="1">
      <c r="A103" s="1"/>
      <c r="B103" s="7" t="s">
        <v>153</v>
      </c>
      <c r="C103" s="7" t="s">
        <v>154</v>
      </c>
      <c r="D103" s="8"/>
      <c r="E103" s="8"/>
      <c r="F103" s="288">
        <v>103375</v>
      </c>
      <c r="G103" s="288"/>
      <c r="H103" s="286">
        <v>41738</v>
      </c>
      <c r="I103" s="286"/>
      <c r="J103" s="287">
        <v>38700.62</v>
      </c>
      <c r="K103" s="287"/>
      <c r="L103" s="8"/>
      <c r="M103" s="8"/>
      <c r="N103" s="10">
        <v>38370.74</v>
      </c>
      <c r="O103" s="10">
        <v>3037.38</v>
      </c>
      <c r="P103" s="284">
        <v>0.9193238775216829</v>
      </c>
      <c r="Q103" s="284"/>
      <c r="R103" s="284"/>
      <c r="S103" s="8"/>
      <c r="T103" s="8"/>
      <c r="U103" s="1"/>
    </row>
    <row r="104" spans="1:21" ht="9.75" customHeight="1">
      <c r="A104" s="1"/>
      <c r="B104" s="7" t="s">
        <v>155</v>
      </c>
      <c r="C104" s="7" t="s">
        <v>156</v>
      </c>
      <c r="D104" s="8"/>
      <c r="E104" s="8"/>
      <c r="F104" s="288">
        <v>430440</v>
      </c>
      <c r="G104" s="288"/>
      <c r="H104" s="286">
        <v>491409</v>
      </c>
      <c r="I104" s="286"/>
      <c r="J104" s="287">
        <v>488197.1</v>
      </c>
      <c r="K104" s="287"/>
      <c r="L104" s="8"/>
      <c r="M104" s="8"/>
      <c r="N104" s="10">
        <v>485649.1</v>
      </c>
      <c r="O104" s="10">
        <v>3211.9</v>
      </c>
      <c r="P104" s="284">
        <v>0.9882788064524662</v>
      </c>
      <c r="Q104" s="284"/>
      <c r="R104" s="284"/>
      <c r="S104" s="8"/>
      <c r="T104" s="8"/>
      <c r="U104" s="1"/>
    </row>
    <row r="105" spans="1:21" ht="9.75" customHeight="1">
      <c r="A105" s="1"/>
      <c r="B105" s="7" t="s">
        <v>157</v>
      </c>
      <c r="C105" s="7" t="s">
        <v>158</v>
      </c>
      <c r="D105" s="8"/>
      <c r="E105" s="8"/>
      <c r="F105" s="288">
        <v>379520</v>
      </c>
      <c r="G105" s="288"/>
      <c r="H105" s="286">
        <v>45456</v>
      </c>
      <c r="I105" s="286"/>
      <c r="J105" s="287">
        <v>45446</v>
      </c>
      <c r="K105" s="287"/>
      <c r="L105" s="8"/>
      <c r="M105" s="8"/>
      <c r="N105" s="10">
        <v>45446</v>
      </c>
      <c r="O105" s="10">
        <v>10</v>
      </c>
      <c r="P105" s="284">
        <v>0.9997800070397748</v>
      </c>
      <c r="Q105" s="284"/>
      <c r="R105" s="284"/>
      <c r="S105" s="8"/>
      <c r="T105" s="8"/>
      <c r="U105" s="1"/>
    </row>
    <row r="106" spans="1:21" ht="9.75" customHeight="1">
      <c r="A106" s="1"/>
      <c r="B106" s="7" t="s">
        <v>159</v>
      </c>
      <c r="C106" s="7" t="s">
        <v>160</v>
      </c>
      <c r="D106" s="8"/>
      <c r="E106" s="8"/>
      <c r="F106" s="288">
        <v>803300</v>
      </c>
      <c r="G106" s="288"/>
      <c r="H106" s="286">
        <v>872895</v>
      </c>
      <c r="I106" s="286"/>
      <c r="J106" s="287">
        <v>872585.29</v>
      </c>
      <c r="K106" s="287"/>
      <c r="L106" s="8"/>
      <c r="M106" s="8"/>
      <c r="N106" s="10">
        <v>834839.5</v>
      </c>
      <c r="O106" s="10">
        <v>309.71</v>
      </c>
      <c r="P106" s="284">
        <v>0.9564031183590237</v>
      </c>
      <c r="Q106" s="284"/>
      <c r="R106" s="284"/>
      <c r="S106" s="8"/>
      <c r="T106" s="8"/>
      <c r="U106" s="1"/>
    </row>
    <row r="107" spans="1:21" ht="9.75" customHeight="1">
      <c r="A107" s="1"/>
      <c r="B107" s="7" t="s">
        <v>161</v>
      </c>
      <c r="C107" s="7" t="s">
        <v>162</v>
      </c>
      <c r="D107" s="8"/>
      <c r="E107" s="8"/>
      <c r="F107" s="288">
        <v>318300</v>
      </c>
      <c r="G107" s="288"/>
      <c r="H107" s="286">
        <v>453673</v>
      </c>
      <c r="I107" s="286"/>
      <c r="J107" s="287">
        <v>434761.19</v>
      </c>
      <c r="K107" s="287"/>
      <c r="L107" s="8"/>
      <c r="M107" s="8"/>
      <c r="N107" s="10">
        <v>433236.29</v>
      </c>
      <c r="O107" s="10">
        <v>18911.81</v>
      </c>
      <c r="P107" s="284">
        <v>0.9549527743550972</v>
      </c>
      <c r="Q107" s="284"/>
      <c r="R107" s="284"/>
      <c r="S107" s="8"/>
      <c r="T107" s="8"/>
      <c r="U107" s="1"/>
    </row>
    <row r="108" spans="1:21" ht="9.75" customHeight="1">
      <c r="A108" s="1"/>
      <c r="B108" s="7" t="s">
        <v>163</v>
      </c>
      <c r="C108" s="7" t="s">
        <v>164</v>
      </c>
      <c r="D108" s="8"/>
      <c r="E108" s="8"/>
      <c r="F108" s="288">
        <v>10050</v>
      </c>
      <c r="G108" s="288"/>
      <c r="H108" s="286">
        <v>90051</v>
      </c>
      <c r="I108" s="286"/>
      <c r="J108" s="287">
        <v>78704.21</v>
      </c>
      <c r="K108" s="287"/>
      <c r="L108" s="8"/>
      <c r="M108" s="8"/>
      <c r="N108" s="10">
        <v>78704.21</v>
      </c>
      <c r="O108" s="10">
        <v>11346.79</v>
      </c>
      <c r="P108" s="284">
        <v>0.8739959578461094</v>
      </c>
      <c r="Q108" s="284"/>
      <c r="R108" s="284"/>
      <c r="S108" s="8"/>
      <c r="T108" s="8"/>
      <c r="U108" s="1"/>
    </row>
    <row r="109" spans="1:21" ht="9.75" customHeight="1">
      <c r="A109" s="1"/>
      <c r="B109" s="7" t="s">
        <v>165</v>
      </c>
      <c r="C109" s="7" t="s">
        <v>166</v>
      </c>
      <c r="D109" s="8"/>
      <c r="E109" s="8"/>
      <c r="F109" s="288">
        <v>286200</v>
      </c>
      <c r="G109" s="288"/>
      <c r="H109" s="286">
        <v>115433</v>
      </c>
      <c r="I109" s="286"/>
      <c r="J109" s="287">
        <v>88322.81</v>
      </c>
      <c r="K109" s="287"/>
      <c r="L109" s="8"/>
      <c r="M109" s="8"/>
      <c r="N109" s="10">
        <v>88322.81</v>
      </c>
      <c r="O109" s="10">
        <v>27110.19</v>
      </c>
      <c r="P109" s="284">
        <v>0.7651435031576759</v>
      </c>
      <c r="Q109" s="284"/>
      <c r="R109" s="284"/>
      <c r="S109" s="8"/>
      <c r="T109" s="8"/>
      <c r="U109" s="1"/>
    </row>
    <row r="110" spans="1:21" ht="9.75" customHeight="1">
      <c r="A110" s="1"/>
      <c r="B110" s="7" t="s">
        <v>167</v>
      </c>
      <c r="C110" s="7" t="s">
        <v>168</v>
      </c>
      <c r="D110" s="8"/>
      <c r="E110" s="8"/>
      <c r="F110" s="288">
        <v>163700</v>
      </c>
      <c r="G110" s="288"/>
      <c r="H110" s="286">
        <v>255918</v>
      </c>
      <c r="I110" s="286"/>
      <c r="J110" s="287">
        <v>249578.61</v>
      </c>
      <c r="K110" s="287"/>
      <c r="L110" s="8"/>
      <c r="M110" s="8"/>
      <c r="N110" s="10">
        <v>249578.61</v>
      </c>
      <c r="O110" s="10">
        <v>6339.39</v>
      </c>
      <c r="P110" s="284">
        <v>0.9752288232949616</v>
      </c>
      <c r="Q110" s="284"/>
      <c r="R110" s="284"/>
      <c r="S110" s="8"/>
      <c r="T110" s="8"/>
      <c r="U110" s="1"/>
    </row>
    <row r="111" spans="1:21" ht="9.75" customHeight="1">
      <c r="A111" s="1"/>
      <c r="B111" s="7" t="s">
        <v>169</v>
      </c>
      <c r="C111" s="7" t="s">
        <v>170</v>
      </c>
      <c r="D111" s="8"/>
      <c r="E111" s="8"/>
      <c r="F111" s="288">
        <v>137000</v>
      </c>
      <c r="G111" s="288"/>
      <c r="H111" s="286">
        <v>178549</v>
      </c>
      <c r="I111" s="286"/>
      <c r="J111" s="287">
        <v>111576.88</v>
      </c>
      <c r="K111" s="287"/>
      <c r="L111" s="8"/>
      <c r="M111" s="8"/>
      <c r="N111" s="10">
        <v>108653.88</v>
      </c>
      <c r="O111" s="10">
        <v>66972.12</v>
      </c>
      <c r="P111" s="284">
        <v>0.6085381603929454</v>
      </c>
      <c r="Q111" s="284"/>
      <c r="R111" s="284"/>
      <c r="S111" s="8"/>
      <c r="T111" s="8"/>
      <c r="U111" s="1"/>
    </row>
    <row r="112" spans="1:21" ht="9.75" customHeight="1">
      <c r="A112" s="1"/>
      <c r="B112" s="7" t="s">
        <v>171</v>
      </c>
      <c r="C112" s="7" t="s">
        <v>172</v>
      </c>
      <c r="D112" s="8"/>
      <c r="E112" s="8"/>
      <c r="F112" s="285" t="s">
        <v>8</v>
      </c>
      <c r="G112" s="285"/>
      <c r="H112" s="286">
        <v>500</v>
      </c>
      <c r="I112" s="286"/>
      <c r="J112" s="287">
        <v>500</v>
      </c>
      <c r="K112" s="287"/>
      <c r="L112" s="8"/>
      <c r="M112" s="8"/>
      <c r="N112" s="10">
        <v>500</v>
      </c>
      <c r="O112" s="12" t="s">
        <v>8</v>
      </c>
      <c r="P112" s="284">
        <v>1</v>
      </c>
      <c r="Q112" s="284"/>
      <c r="R112" s="284"/>
      <c r="S112" s="8"/>
      <c r="T112" s="8"/>
      <c r="U112" s="1"/>
    </row>
    <row r="113" spans="1:21" ht="9.75" customHeight="1">
      <c r="A113" s="1"/>
      <c r="B113" s="7" t="s">
        <v>79</v>
      </c>
      <c r="C113" s="7" t="s">
        <v>80</v>
      </c>
      <c r="D113" s="8"/>
      <c r="E113" s="8"/>
      <c r="F113" s="288">
        <v>90435</v>
      </c>
      <c r="G113" s="288"/>
      <c r="H113" s="286">
        <v>246783</v>
      </c>
      <c r="I113" s="286"/>
      <c r="J113" s="287">
        <v>237653</v>
      </c>
      <c r="K113" s="287"/>
      <c r="L113" s="8"/>
      <c r="M113" s="8"/>
      <c r="N113" s="10">
        <v>237413</v>
      </c>
      <c r="O113" s="10">
        <v>9130</v>
      </c>
      <c r="P113" s="284">
        <v>0.9620314203166345</v>
      </c>
      <c r="Q113" s="284"/>
      <c r="R113" s="284"/>
      <c r="S113" s="8"/>
      <c r="T113" s="8"/>
      <c r="U113" s="1"/>
    </row>
    <row r="114" spans="1:21" ht="9.75" customHeight="1">
      <c r="A114" s="1"/>
      <c r="B114" s="7" t="s">
        <v>173</v>
      </c>
      <c r="C114" s="7" t="s">
        <v>174</v>
      </c>
      <c r="D114" s="8"/>
      <c r="E114" s="8"/>
      <c r="F114" s="288">
        <v>1000</v>
      </c>
      <c r="G114" s="288"/>
      <c r="H114" s="286">
        <v>1000</v>
      </c>
      <c r="I114" s="286"/>
      <c r="J114" s="289" t="s">
        <v>8</v>
      </c>
      <c r="K114" s="289"/>
      <c r="L114" s="8"/>
      <c r="M114" s="8"/>
      <c r="N114" s="12" t="s">
        <v>8</v>
      </c>
      <c r="O114" s="10">
        <v>1000</v>
      </c>
      <c r="P114" s="284">
        <v>0</v>
      </c>
      <c r="Q114" s="284"/>
      <c r="R114" s="284"/>
      <c r="S114" s="8"/>
      <c r="T114" s="8"/>
      <c r="U114" s="1"/>
    </row>
    <row r="115" spans="1:21" ht="9.75" customHeight="1">
      <c r="A115" s="1"/>
      <c r="B115" s="7" t="s">
        <v>175</v>
      </c>
      <c r="C115" s="7" t="s">
        <v>142</v>
      </c>
      <c r="D115" s="8"/>
      <c r="E115" s="8"/>
      <c r="F115" s="288">
        <v>56050</v>
      </c>
      <c r="G115" s="288"/>
      <c r="H115" s="286">
        <v>124250</v>
      </c>
      <c r="I115" s="286"/>
      <c r="J115" s="287">
        <v>124075.87</v>
      </c>
      <c r="K115" s="287"/>
      <c r="L115" s="8"/>
      <c r="M115" s="8"/>
      <c r="N115" s="10">
        <v>124075.87</v>
      </c>
      <c r="O115" s="10">
        <v>174.13</v>
      </c>
      <c r="P115" s="284">
        <v>0.9985985513078471</v>
      </c>
      <c r="Q115" s="284"/>
      <c r="R115" s="284"/>
      <c r="S115" s="8"/>
      <c r="T115" s="8"/>
      <c r="U115" s="1"/>
    </row>
    <row r="116" spans="1:21" ht="9.75" customHeight="1">
      <c r="A116" s="1"/>
      <c r="B116" s="7" t="s">
        <v>81</v>
      </c>
      <c r="C116" s="7" t="s">
        <v>82</v>
      </c>
      <c r="D116" s="8"/>
      <c r="E116" s="8"/>
      <c r="F116" s="288">
        <v>40600</v>
      </c>
      <c r="G116" s="288"/>
      <c r="H116" s="286">
        <v>238783</v>
      </c>
      <c r="I116" s="286"/>
      <c r="J116" s="287">
        <v>231002.75</v>
      </c>
      <c r="K116" s="287"/>
      <c r="L116" s="8"/>
      <c r="M116" s="8"/>
      <c r="N116" s="10">
        <v>219539.75</v>
      </c>
      <c r="O116" s="10">
        <v>7780.25</v>
      </c>
      <c r="P116" s="284">
        <v>0.919411138983931</v>
      </c>
      <c r="Q116" s="284"/>
      <c r="R116" s="284"/>
      <c r="S116" s="8"/>
      <c r="T116" s="8"/>
      <c r="U116" s="1"/>
    </row>
    <row r="117" spans="1:21" ht="9.75" customHeight="1">
      <c r="A117" s="1"/>
      <c r="B117" s="7" t="s">
        <v>176</v>
      </c>
      <c r="C117" s="7" t="s">
        <v>177</v>
      </c>
      <c r="D117" s="8"/>
      <c r="E117" s="8"/>
      <c r="F117" s="288">
        <v>47849</v>
      </c>
      <c r="G117" s="288"/>
      <c r="H117" s="286">
        <v>75949</v>
      </c>
      <c r="I117" s="286"/>
      <c r="J117" s="287">
        <v>68100</v>
      </c>
      <c r="K117" s="287"/>
      <c r="L117" s="8"/>
      <c r="M117" s="8"/>
      <c r="N117" s="10">
        <v>53500</v>
      </c>
      <c r="O117" s="10">
        <v>7849</v>
      </c>
      <c r="P117" s="284">
        <v>0.7044200713636782</v>
      </c>
      <c r="Q117" s="284"/>
      <c r="R117" s="284"/>
      <c r="S117" s="8"/>
      <c r="T117" s="8"/>
      <c r="U117" s="1"/>
    </row>
    <row r="118" spans="1:21" ht="9.75" customHeight="1">
      <c r="A118" s="1"/>
      <c r="B118" s="7" t="s">
        <v>178</v>
      </c>
      <c r="C118" s="7" t="s">
        <v>84</v>
      </c>
      <c r="D118" s="8"/>
      <c r="E118" s="8"/>
      <c r="F118" s="288">
        <v>36550</v>
      </c>
      <c r="G118" s="288"/>
      <c r="H118" s="286">
        <v>50</v>
      </c>
      <c r="I118" s="286"/>
      <c r="J118" s="289" t="s">
        <v>8</v>
      </c>
      <c r="K118" s="289"/>
      <c r="L118" s="8"/>
      <c r="M118" s="8"/>
      <c r="N118" s="12" t="s">
        <v>8</v>
      </c>
      <c r="O118" s="10">
        <v>50</v>
      </c>
      <c r="P118" s="284">
        <v>0</v>
      </c>
      <c r="Q118" s="284"/>
      <c r="R118" s="284"/>
      <c r="S118" s="8"/>
      <c r="T118" s="8"/>
      <c r="U118" s="1"/>
    </row>
    <row r="119" spans="1:21" ht="9.75" customHeight="1">
      <c r="A119" s="1"/>
      <c r="B119" s="7" t="s">
        <v>179</v>
      </c>
      <c r="C119" s="7" t="s">
        <v>180</v>
      </c>
      <c r="D119" s="8"/>
      <c r="E119" s="8"/>
      <c r="F119" s="288">
        <v>15050</v>
      </c>
      <c r="G119" s="288"/>
      <c r="H119" s="286">
        <v>84610</v>
      </c>
      <c r="I119" s="286"/>
      <c r="J119" s="287">
        <v>84609.5</v>
      </c>
      <c r="K119" s="287"/>
      <c r="L119" s="8"/>
      <c r="M119" s="8"/>
      <c r="N119" s="10">
        <v>84609.5</v>
      </c>
      <c r="O119" s="10">
        <v>0.5</v>
      </c>
      <c r="P119" s="284">
        <v>0.9999940905330339</v>
      </c>
      <c r="Q119" s="284"/>
      <c r="R119" s="284"/>
      <c r="S119" s="8"/>
      <c r="T119" s="8"/>
      <c r="U119" s="1"/>
    </row>
    <row r="120" spans="1:21" ht="9.75" customHeight="1">
      <c r="A120" s="1"/>
      <c r="B120" s="7" t="s">
        <v>181</v>
      </c>
      <c r="C120" s="7" t="s">
        <v>182</v>
      </c>
      <c r="D120" s="8"/>
      <c r="E120" s="8"/>
      <c r="F120" s="288">
        <v>20000</v>
      </c>
      <c r="G120" s="288"/>
      <c r="H120" s="286">
        <v>73355</v>
      </c>
      <c r="I120" s="286"/>
      <c r="J120" s="287">
        <v>73354.86</v>
      </c>
      <c r="K120" s="287"/>
      <c r="L120" s="8"/>
      <c r="M120" s="8"/>
      <c r="N120" s="10">
        <v>73354.86</v>
      </c>
      <c r="O120" s="10">
        <v>0.14</v>
      </c>
      <c r="P120" s="284">
        <v>0.9999980914729739</v>
      </c>
      <c r="Q120" s="284"/>
      <c r="R120" s="284"/>
      <c r="S120" s="8"/>
      <c r="T120" s="8"/>
      <c r="U120" s="1"/>
    </row>
    <row r="121" spans="1:21" ht="9.75" customHeight="1">
      <c r="A121" s="1"/>
      <c r="B121" s="7" t="s">
        <v>183</v>
      </c>
      <c r="C121" s="7" t="s">
        <v>184</v>
      </c>
      <c r="D121" s="8"/>
      <c r="E121" s="8"/>
      <c r="F121" s="288">
        <v>3900</v>
      </c>
      <c r="G121" s="288"/>
      <c r="H121" s="289" t="s">
        <v>8</v>
      </c>
      <c r="I121" s="289"/>
      <c r="J121" s="289" t="s">
        <v>8</v>
      </c>
      <c r="K121" s="289"/>
      <c r="L121" s="8"/>
      <c r="M121" s="8"/>
      <c r="N121" s="12" t="s">
        <v>8</v>
      </c>
      <c r="O121" s="12" t="s">
        <v>8</v>
      </c>
      <c r="P121" s="284">
        <v>0</v>
      </c>
      <c r="Q121" s="284"/>
      <c r="R121" s="284"/>
      <c r="S121" s="8"/>
      <c r="T121" s="8"/>
      <c r="U121" s="1"/>
    </row>
    <row r="122" spans="1:21" ht="9.75" customHeight="1">
      <c r="A122" s="1"/>
      <c r="B122" s="7" t="s">
        <v>185</v>
      </c>
      <c r="C122" s="7" t="s">
        <v>186</v>
      </c>
      <c r="D122" s="8"/>
      <c r="E122" s="8"/>
      <c r="F122" s="288">
        <v>5500</v>
      </c>
      <c r="G122" s="288"/>
      <c r="H122" s="286">
        <v>59162</v>
      </c>
      <c r="I122" s="286"/>
      <c r="J122" s="287">
        <v>59160.89</v>
      </c>
      <c r="K122" s="287"/>
      <c r="L122" s="8"/>
      <c r="M122" s="8"/>
      <c r="N122" s="10">
        <v>59160.89</v>
      </c>
      <c r="O122" s="10">
        <v>1.11</v>
      </c>
      <c r="P122" s="284">
        <v>0.9999812379567966</v>
      </c>
      <c r="Q122" s="284"/>
      <c r="R122" s="284"/>
      <c r="S122" s="8"/>
      <c r="T122" s="8"/>
      <c r="U122" s="1"/>
    </row>
    <row r="123" spans="1:21" ht="9.75" customHeight="1">
      <c r="A123" s="1"/>
      <c r="B123" s="7" t="s">
        <v>187</v>
      </c>
      <c r="C123" s="7" t="s">
        <v>188</v>
      </c>
      <c r="D123" s="8"/>
      <c r="E123" s="8"/>
      <c r="F123" s="288">
        <v>38000</v>
      </c>
      <c r="G123" s="288"/>
      <c r="H123" s="286">
        <v>9780</v>
      </c>
      <c r="I123" s="286"/>
      <c r="J123" s="287">
        <v>9780</v>
      </c>
      <c r="K123" s="287"/>
      <c r="L123" s="8"/>
      <c r="M123" s="8"/>
      <c r="N123" s="10">
        <v>9780</v>
      </c>
      <c r="O123" s="12" t="s">
        <v>8</v>
      </c>
      <c r="P123" s="284">
        <v>1</v>
      </c>
      <c r="Q123" s="284"/>
      <c r="R123" s="284"/>
      <c r="S123" s="8"/>
      <c r="T123" s="8"/>
      <c r="U123" s="1"/>
    </row>
    <row r="124" spans="1:21" ht="9.75" customHeight="1">
      <c r="A124" s="1"/>
      <c r="B124" s="7" t="s">
        <v>189</v>
      </c>
      <c r="C124" s="7" t="s">
        <v>190</v>
      </c>
      <c r="D124" s="8"/>
      <c r="E124" s="8"/>
      <c r="F124" s="285" t="s">
        <v>8</v>
      </c>
      <c r="G124" s="285"/>
      <c r="H124" s="286">
        <v>810</v>
      </c>
      <c r="I124" s="286"/>
      <c r="J124" s="287">
        <v>807</v>
      </c>
      <c r="K124" s="287"/>
      <c r="L124" s="8"/>
      <c r="M124" s="8"/>
      <c r="N124" s="10">
        <v>807</v>
      </c>
      <c r="O124" s="10">
        <v>3</v>
      </c>
      <c r="P124" s="284">
        <v>0.9962962962962963</v>
      </c>
      <c r="Q124" s="284"/>
      <c r="R124" s="284"/>
      <c r="S124" s="8"/>
      <c r="T124" s="8"/>
      <c r="U124" s="1"/>
    </row>
    <row r="125" spans="1:21" ht="9.75" customHeight="1">
      <c r="A125" s="1"/>
      <c r="B125" s="7" t="s">
        <v>191</v>
      </c>
      <c r="C125" s="7" t="s">
        <v>192</v>
      </c>
      <c r="D125" s="8"/>
      <c r="E125" s="8"/>
      <c r="F125" s="288">
        <v>80000</v>
      </c>
      <c r="G125" s="288"/>
      <c r="H125" s="286">
        <v>67260</v>
      </c>
      <c r="I125" s="286"/>
      <c r="J125" s="287">
        <v>67260</v>
      </c>
      <c r="K125" s="287"/>
      <c r="L125" s="8"/>
      <c r="M125" s="8"/>
      <c r="N125" s="10">
        <v>63224.4</v>
      </c>
      <c r="O125" s="12" t="s">
        <v>8</v>
      </c>
      <c r="P125" s="284">
        <v>0.94</v>
      </c>
      <c r="Q125" s="284"/>
      <c r="R125" s="284"/>
      <c r="S125" s="8"/>
      <c r="T125" s="8"/>
      <c r="U125" s="1"/>
    </row>
    <row r="126" spans="1:21" ht="9.75" customHeight="1">
      <c r="A126" s="1"/>
      <c r="B126" s="7" t="s">
        <v>193</v>
      </c>
      <c r="C126" s="7" t="s">
        <v>194</v>
      </c>
      <c r="D126" s="8"/>
      <c r="E126" s="8"/>
      <c r="F126" s="288">
        <v>50</v>
      </c>
      <c r="G126" s="288"/>
      <c r="H126" s="289" t="s">
        <v>8</v>
      </c>
      <c r="I126" s="289"/>
      <c r="J126" s="289" t="s">
        <v>8</v>
      </c>
      <c r="K126" s="289"/>
      <c r="L126" s="8"/>
      <c r="M126" s="8"/>
      <c r="N126" s="12" t="s">
        <v>8</v>
      </c>
      <c r="O126" s="12" t="s">
        <v>8</v>
      </c>
      <c r="P126" s="284">
        <v>0</v>
      </c>
      <c r="Q126" s="284"/>
      <c r="R126" s="284"/>
      <c r="S126" s="8"/>
      <c r="T126" s="8"/>
      <c r="U126" s="1"/>
    </row>
    <row r="127" spans="1:21" ht="9.75" customHeight="1">
      <c r="A127" s="1"/>
      <c r="B127" s="7" t="s">
        <v>195</v>
      </c>
      <c r="C127" s="7" t="s">
        <v>196</v>
      </c>
      <c r="D127" s="8"/>
      <c r="E127" s="8"/>
      <c r="F127" s="288">
        <v>50</v>
      </c>
      <c r="G127" s="288"/>
      <c r="H127" s="289" t="s">
        <v>8</v>
      </c>
      <c r="I127" s="289"/>
      <c r="J127" s="289" t="s">
        <v>8</v>
      </c>
      <c r="K127" s="289"/>
      <c r="L127" s="8"/>
      <c r="M127" s="8"/>
      <c r="N127" s="12" t="s">
        <v>8</v>
      </c>
      <c r="O127" s="12" t="s">
        <v>8</v>
      </c>
      <c r="P127" s="284">
        <v>0</v>
      </c>
      <c r="Q127" s="284"/>
      <c r="R127" s="284"/>
      <c r="S127" s="8"/>
      <c r="T127" s="8"/>
      <c r="U127" s="1"/>
    </row>
    <row r="128" spans="1:21" ht="9.75" customHeight="1">
      <c r="A128" s="1"/>
      <c r="B128" s="7" t="s">
        <v>197</v>
      </c>
      <c r="C128" s="7" t="s">
        <v>198</v>
      </c>
      <c r="D128" s="8"/>
      <c r="E128" s="8"/>
      <c r="F128" s="288">
        <v>35530</v>
      </c>
      <c r="G128" s="288"/>
      <c r="H128" s="286">
        <v>48013</v>
      </c>
      <c r="I128" s="286"/>
      <c r="J128" s="287">
        <v>47613</v>
      </c>
      <c r="K128" s="287"/>
      <c r="L128" s="8"/>
      <c r="M128" s="8"/>
      <c r="N128" s="10">
        <v>47613</v>
      </c>
      <c r="O128" s="10">
        <v>400</v>
      </c>
      <c r="P128" s="284">
        <v>0.9916689230000209</v>
      </c>
      <c r="Q128" s="284"/>
      <c r="R128" s="284"/>
      <c r="S128" s="8"/>
      <c r="T128" s="8"/>
      <c r="U128" s="1"/>
    </row>
    <row r="129" spans="1:21" ht="9.75" customHeight="1">
      <c r="A129" s="1"/>
      <c r="B129" s="7" t="s">
        <v>199</v>
      </c>
      <c r="C129" s="7" t="s">
        <v>200</v>
      </c>
      <c r="D129" s="8"/>
      <c r="E129" s="8"/>
      <c r="F129" s="288">
        <v>1050</v>
      </c>
      <c r="G129" s="288"/>
      <c r="H129" s="286">
        <v>18897</v>
      </c>
      <c r="I129" s="286"/>
      <c r="J129" s="287">
        <v>16096.4</v>
      </c>
      <c r="K129" s="287"/>
      <c r="L129" s="8"/>
      <c r="M129" s="8"/>
      <c r="N129" s="10">
        <v>16096.4</v>
      </c>
      <c r="O129" s="10">
        <v>2800.6</v>
      </c>
      <c r="P129" s="284">
        <v>0.8517965814679579</v>
      </c>
      <c r="Q129" s="284"/>
      <c r="R129" s="284"/>
      <c r="S129" s="8"/>
      <c r="T129" s="8"/>
      <c r="U129" s="1"/>
    </row>
    <row r="130" spans="1:21" ht="9.75" customHeight="1">
      <c r="A130" s="1"/>
      <c r="B130" s="7" t="s">
        <v>87</v>
      </c>
      <c r="C130" s="7" t="s">
        <v>88</v>
      </c>
      <c r="D130" s="8"/>
      <c r="E130" s="8"/>
      <c r="F130" s="288">
        <v>1000</v>
      </c>
      <c r="G130" s="288"/>
      <c r="H130" s="286">
        <v>18102</v>
      </c>
      <c r="I130" s="286"/>
      <c r="J130" s="287">
        <v>18102</v>
      </c>
      <c r="K130" s="287"/>
      <c r="L130" s="8"/>
      <c r="M130" s="8"/>
      <c r="N130" s="10">
        <v>18102</v>
      </c>
      <c r="O130" s="12" t="s">
        <v>8</v>
      </c>
      <c r="P130" s="284">
        <v>1</v>
      </c>
      <c r="Q130" s="284"/>
      <c r="R130" s="284"/>
      <c r="S130" s="8"/>
      <c r="T130" s="8"/>
      <c r="U130" s="1"/>
    </row>
    <row r="131" spans="1:21" ht="9.75" customHeight="1">
      <c r="A131" s="1"/>
      <c r="B131" s="7" t="s">
        <v>89</v>
      </c>
      <c r="C131" s="7" t="s">
        <v>90</v>
      </c>
      <c r="D131" s="8"/>
      <c r="E131" s="8"/>
      <c r="F131" s="288">
        <v>50</v>
      </c>
      <c r="G131" s="288"/>
      <c r="H131" s="286">
        <v>2300</v>
      </c>
      <c r="I131" s="286"/>
      <c r="J131" s="287">
        <v>2250</v>
      </c>
      <c r="K131" s="287"/>
      <c r="L131" s="8"/>
      <c r="M131" s="8"/>
      <c r="N131" s="10">
        <v>2250</v>
      </c>
      <c r="O131" s="10">
        <v>50</v>
      </c>
      <c r="P131" s="284">
        <v>0.9782608695652174</v>
      </c>
      <c r="Q131" s="284"/>
      <c r="R131" s="284"/>
      <c r="S131" s="8"/>
      <c r="T131" s="8"/>
      <c r="U131" s="1"/>
    </row>
    <row r="132" spans="1:21" ht="9.75" customHeight="1">
      <c r="A132" s="1"/>
      <c r="B132" s="7" t="s">
        <v>91</v>
      </c>
      <c r="C132" s="7" t="s">
        <v>92</v>
      </c>
      <c r="D132" s="8"/>
      <c r="E132" s="8"/>
      <c r="F132" s="285" t="s">
        <v>8</v>
      </c>
      <c r="G132" s="285"/>
      <c r="H132" s="286">
        <v>16000</v>
      </c>
      <c r="I132" s="286"/>
      <c r="J132" s="287">
        <v>16000</v>
      </c>
      <c r="K132" s="287"/>
      <c r="L132" s="8"/>
      <c r="M132" s="8"/>
      <c r="N132" s="10">
        <v>16000</v>
      </c>
      <c r="O132" s="12" t="s">
        <v>8</v>
      </c>
      <c r="P132" s="284">
        <v>1</v>
      </c>
      <c r="Q132" s="284"/>
      <c r="R132" s="284"/>
      <c r="S132" s="8"/>
      <c r="T132" s="8"/>
      <c r="U132" s="1"/>
    </row>
    <row r="133" spans="1:21" ht="9.75" customHeight="1">
      <c r="A133" s="1"/>
      <c r="B133" s="7" t="s">
        <v>201</v>
      </c>
      <c r="C133" s="7" t="s">
        <v>202</v>
      </c>
      <c r="D133" s="8"/>
      <c r="E133" s="8"/>
      <c r="F133" s="288">
        <v>4850</v>
      </c>
      <c r="G133" s="288"/>
      <c r="H133" s="286">
        <v>7800</v>
      </c>
      <c r="I133" s="286"/>
      <c r="J133" s="287">
        <v>7800</v>
      </c>
      <c r="K133" s="287"/>
      <c r="L133" s="8"/>
      <c r="M133" s="8"/>
      <c r="N133" s="10">
        <v>7800</v>
      </c>
      <c r="O133" s="12" t="s">
        <v>8</v>
      </c>
      <c r="P133" s="284">
        <v>1</v>
      </c>
      <c r="Q133" s="284"/>
      <c r="R133" s="284"/>
      <c r="S133" s="8"/>
      <c r="T133" s="8"/>
      <c r="U133" s="1"/>
    </row>
    <row r="134" spans="1:21" ht="9.75" customHeight="1">
      <c r="A134" s="1"/>
      <c r="B134" s="7" t="s">
        <v>93</v>
      </c>
      <c r="C134" s="7" t="s">
        <v>94</v>
      </c>
      <c r="D134" s="8"/>
      <c r="E134" s="8"/>
      <c r="F134" s="288">
        <v>4676494</v>
      </c>
      <c r="G134" s="288"/>
      <c r="H134" s="286">
        <v>5703492</v>
      </c>
      <c r="I134" s="286"/>
      <c r="J134" s="287">
        <v>5491565.69</v>
      </c>
      <c r="K134" s="287"/>
      <c r="L134" s="8"/>
      <c r="M134" s="8"/>
      <c r="N134" s="10">
        <v>5198324.42</v>
      </c>
      <c r="O134" s="10">
        <v>211926.31</v>
      </c>
      <c r="P134" s="284">
        <v>0.9114283705491303</v>
      </c>
      <c r="Q134" s="284"/>
      <c r="R134" s="284"/>
      <c r="S134" s="8"/>
      <c r="T134" s="8"/>
      <c r="U134" s="1"/>
    </row>
    <row r="135" spans="1:21" ht="9.75" customHeight="1">
      <c r="A135" s="1"/>
      <c r="B135" s="7" t="s">
        <v>95</v>
      </c>
      <c r="C135" s="7" t="s">
        <v>96</v>
      </c>
      <c r="D135" s="8"/>
      <c r="E135" s="8"/>
      <c r="F135" s="288">
        <v>2738400</v>
      </c>
      <c r="G135" s="288"/>
      <c r="H135" s="286">
        <v>2738400</v>
      </c>
      <c r="I135" s="286"/>
      <c r="J135" s="287">
        <v>2735531.6</v>
      </c>
      <c r="K135" s="287"/>
      <c r="L135" s="8"/>
      <c r="M135" s="8"/>
      <c r="N135" s="10">
        <v>2732425.59</v>
      </c>
      <c r="O135" s="10">
        <v>2868.4</v>
      </c>
      <c r="P135" s="284">
        <v>0.9978182843996495</v>
      </c>
      <c r="Q135" s="284"/>
      <c r="R135" s="284"/>
      <c r="S135" s="8"/>
      <c r="T135" s="8"/>
      <c r="U135" s="1"/>
    </row>
    <row r="136" spans="1:21" ht="9.75" customHeight="1">
      <c r="A136" s="1"/>
      <c r="B136" s="7" t="s">
        <v>97</v>
      </c>
      <c r="C136" s="7" t="s">
        <v>98</v>
      </c>
      <c r="D136" s="8"/>
      <c r="E136" s="8"/>
      <c r="F136" s="288">
        <v>45618</v>
      </c>
      <c r="G136" s="288"/>
      <c r="H136" s="286">
        <v>45618</v>
      </c>
      <c r="I136" s="286"/>
      <c r="J136" s="287">
        <v>34610</v>
      </c>
      <c r="K136" s="287"/>
      <c r="L136" s="8"/>
      <c r="M136" s="8"/>
      <c r="N136" s="10">
        <v>34610</v>
      </c>
      <c r="O136" s="10">
        <v>11008</v>
      </c>
      <c r="P136" s="284">
        <v>0.7586917444868254</v>
      </c>
      <c r="Q136" s="284"/>
      <c r="R136" s="284"/>
      <c r="S136" s="8"/>
      <c r="T136" s="8"/>
      <c r="U136" s="1"/>
    </row>
    <row r="137" spans="1:21" ht="9.75" customHeight="1">
      <c r="A137" s="1"/>
      <c r="B137" s="7" t="s">
        <v>203</v>
      </c>
      <c r="C137" s="7" t="s">
        <v>204</v>
      </c>
      <c r="D137" s="8"/>
      <c r="E137" s="8"/>
      <c r="F137" s="288">
        <v>7075</v>
      </c>
      <c r="G137" s="288"/>
      <c r="H137" s="286">
        <v>19907</v>
      </c>
      <c r="I137" s="286"/>
      <c r="J137" s="287">
        <v>11752.72</v>
      </c>
      <c r="K137" s="287"/>
      <c r="L137" s="8"/>
      <c r="M137" s="8"/>
      <c r="N137" s="10">
        <v>11752.72</v>
      </c>
      <c r="O137" s="10">
        <v>8154.28</v>
      </c>
      <c r="P137" s="284">
        <v>0.5903812729190737</v>
      </c>
      <c r="Q137" s="284"/>
      <c r="R137" s="284"/>
      <c r="S137" s="8"/>
      <c r="T137" s="8"/>
      <c r="U137" s="1"/>
    </row>
    <row r="138" spans="1:21" ht="9.75" customHeight="1">
      <c r="A138" s="1"/>
      <c r="B138" s="7" t="s">
        <v>205</v>
      </c>
      <c r="C138" s="7" t="s">
        <v>206</v>
      </c>
      <c r="D138" s="8"/>
      <c r="E138" s="8"/>
      <c r="F138" s="288">
        <v>12000</v>
      </c>
      <c r="G138" s="288"/>
      <c r="H138" s="286">
        <v>11030</v>
      </c>
      <c r="I138" s="286"/>
      <c r="J138" s="287">
        <v>197.35</v>
      </c>
      <c r="K138" s="287"/>
      <c r="L138" s="8"/>
      <c r="M138" s="8"/>
      <c r="N138" s="10">
        <v>197.35</v>
      </c>
      <c r="O138" s="10">
        <v>10832.65</v>
      </c>
      <c r="P138" s="284">
        <v>0.0178921124206709</v>
      </c>
      <c r="Q138" s="284"/>
      <c r="R138" s="284"/>
      <c r="S138" s="8"/>
      <c r="T138" s="8"/>
      <c r="U138" s="1"/>
    </row>
    <row r="139" spans="1:21" ht="9.75" customHeight="1">
      <c r="A139" s="1"/>
      <c r="B139" s="7" t="s">
        <v>207</v>
      </c>
      <c r="C139" s="7" t="s">
        <v>208</v>
      </c>
      <c r="D139" s="8"/>
      <c r="E139" s="8"/>
      <c r="F139" s="288">
        <v>154</v>
      </c>
      <c r="G139" s="288"/>
      <c r="H139" s="286">
        <v>10400</v>
      </c>
      <c r="I139" s="286"/>
      <c r="J139" s="287">
        <v>9182.09</v>
      </c>
      <c r="K139" s="287"/>
      <c r="L139" s="8"/>
      <c r="M139" s="8"/>
      <c r="N139" s="10">
        <v>9182.09</v>
      </c>
      <c r="O139" s="10">
        <v>1217.91</v>
      </c>
      <c r="P139" s="284">
        <v>0.8828932692307693</v>
      </c>
      <c r="Q139" s="284"/>
      <c r="R139" s="284"/>
      <c r="S139" s="8"/>
      <c r="T139" s="8"/>
      <c r="U139" s="1"/>
    </row>
    <row r="140" spans="1:21" ht="9.75" customHeight="1">
      <c r="A140" s="1"/>
      <c r="B140" s="7" t="s">
        <v>209</v>
      </c>
      <c r="C140" s="7" t="s">
        <v>206</v>
      </c>
      <c r="D140" s="8"/>
      <c r="E140" s="8"/>
      <c r="F140" s="288">
        <v>28500</v>
      </c>
      <c r="G140" s="288"/>
      <c r="H140" s="286">
        <v>5945</v>
      </c>
      <c r="I140" s="286"/>
      <c r="J140" s="287">
        <v>3959.6</v>
      </c>
      <c r="K140" s="287"/>
      <c r="L140" s="8"/>
      <c r="M140" s="8"/>
      <c r="N140" s="10">
        <v>3959.6</v>
      </c>
      <c r="O140" s="10">
        <v>1985.4</v>
      </c>
      <c r="P140" s="284">
        <v>0.6660386879730866</v>
      </c>
      <c r="Q140" s="284"/>
      <c r="R140" s="284"/>
      <c r="S140" s="8"/>
      <c r="T140" s="8"/>
      <c r="U140" s="1"/>
    </row>
    <row r="141" spans="1:21" ht="9.75" customHeight="1">
      <c r="A141" s="1"/>
      <c r="B141" s="7" t="s">
        <v>210</v>
      </c>
      <c r="C141" s="7" t="s">
        <v>208</v>
      </c>
      <c r="D141" s="8"/>
      <c r="E141" s="8"/>
      <c r="F141" s="285" t="s">
        <v>8</v>
      </c>
      <c r="G141" s="285"/>
      <c r="H141" s="286">
        <v>747</v>
      </c>
      <c r="I141" s="286"/>
      <c r="J141" s="287">
        <v>747</v>
      </c>
      <c r="K141" s="287"/>
      <c r="L141" s="8"/>
      <c r="M141" s="8"/>
      <c r="N141" s="12" t="s">
        <v>8</v>
      </c>
      <c r="O141" s="12" t="s">
        <v>8</v>
      </c>
      <c r="P141" s="284">
        <v>0</v>
      </c>
      <c r="Q141" s="284"/>
      <c r="R141" s="284"/>
      <c r="S141" s="8"/>
      <c r="T141" s="8"/>
      <c r="U141" s="1"/>
    </row>
    <row r="142" spans="1:21" ht="9.75" customHeight="1">
      <c r="A142" s="1"/>
      <c r="B142" s="7" t="s">
        <v>101</v>
      </c>
      <c r="C142" s="7" t="s">
        <v>102</v>
      </c>
      <c r="D142" s="8"/>
      <c r="E142" s="8"/>
      <c r="F142" s="285" t="s">
        <v>8</v>
      </c>
      <c r="G142" s="285"/>
      <c r="H142" s="286">
        <v>23376</v>
      </c>
      <c r="I142" s="286"/>
      <c r="J142" s="287">
        <v>21830.13</v>
      </c>
      <c r="K142" s="287"/>
      <c r="L142" s="8"/>
      <c r="M142" s="8"/>
      <c r="N142" s="10">
        <v>20189.32</v>
      </c>
      <c r="O142" s="10">
        <v>1545.87</v>
      </c>
      <c r="P142" s="284">
        <v>0.8636772758384668</v>
      </c>
      <c r="Q142" s="284"/>
      <c r="R142" s="284"/>
      <c r="S142" s="8"/>
      <c r="T142" s="8"/>
      <c r="U142" s="1"/>
    </row>
    <row r="143" spans="1:21" ht="9.75" customHeight="1">
      <c r="A143" s="1"/>
      <c r="B143" s="7" t="s">
        <v>103</v>
      </c>
      <c r="C143" s="7" t="s">
        <v>104</v>
      </c>
      <c r="D143" s="8"/>
      <c r="E143" s="8"/>
      <c r="F143" s="285" t="s">
        <v>8</v>
      </c>
      <c r="G143" s="285"/>
      <c r="H143" s="286">
        <v>19874</v>
      </c>
      <c r="I143" s="286"/>
      <c r="J143" s="287">
        <v>19872.71</v>
      </c>
      <c r="K143" s="287"/>
      <c r="L143" s="8"/>
      <c r="M143" s="8"/>
      <c r="N143" s="10">
        <v>19872.71</v>
      </c>
      <c r="O143" s="10">
        <v>1.29</v>
      </c>
      <c r="P143" s="284">
        <v>0.9999350910737648</v>
      </c>
      <c r="Q143" s="284"/>
      <c r="R143" s="284"/>
      <c r="S143" s="8"/>
      <c r="T143" s="8"/>
      <c r="U143" s="1"/>
    </row>
    <row r="144" spans="1:21" ht="9.75" customHeight="1">
      <c r="A144" s="1"/>
      <c r="B144" s="7" t="s">
        <v>211</v>
      </c>
      <c r="C144" s="7" t="s">
        <v>212</v>
      </c>
      <c r="D144" s="8"/>
      <c r="E144" s="8"/>
      <c r="F144" s="288">
        <v>43550</v>
      </c>
      <c r="G144" s="288"/>
      <c r="H144" s="289" t="s">
        <v>8</v>
      </c>
      <c r="I144" s="289"/>
      <c r="J144" s="289" t="s">
        <v>8</v>
      </c>
      <c r="K144" s="289"/>
      <c r="L144" s="8"/>
      <c r="M144" s="8"/>
      <c r="N144" s="12" t="s">
        <v>8</v>
      </c>
      <c r="O144" s="12" t="s">
        <v>8</v>
      </c>
      <c r="P144" s="284">
        <v>0</v>
      </c>
      <c r="Q144" s="284"/>
      <c r="R144" s="284"/>
      <c r="S144" s="8"/>
      <c r="T144" s="8"/>
      <c r="U144" s="1"/>
    </row>
    <row r="145" spans="1:21" ht="9.75" customHeight="1">
      <c r="A145" s="1"/>
      <c r="B145" s="7" t="s">
        <v>213</v>
      </c>
      <c r="C145" s="7" t="s">
        <v>109</v>
      </c>
      <c r="D145" s="8"/>
      <c r="E145" s="8"/>
      <c r="F145" s="288">
        <v>85945</v>
      </c>
      <c r="G145" s="288"/>
      <c r="H145" s="286">
        <v>171180</v>
      </c>
      <c r="I145" s="286"/>
      <c r="J145" s="287">
        <v>163526.7</v>
      </c>
      <c r="K145" s="287"/>
      <c r="L145" s="8"/>
      <c r="M145" s="8"/>
      <c r="N145" s="10">
        <v>163526.7</v>
      </c>
      <c r="O145" s="10">
        <v>7653.3</v>
      </c>
      <c r="P145" s="284">
        <v>0.9552909218366632</v>
      </c>
      <c r="Q145" s="284"/>
      <c r="R145" s="284"/>
      <c r="S145" s="8"/>
      <c r="T145" s="8"/>
      <c r="U145" s="1"/>
    </row>
    <row r="146" spans="1:21" ht="15" customHeight="1">
      <c r="A146" s="1"/>
      <c r="B146" s="7" t="s">
        <v>214</v>
      </c>
      <c r="C146" s="7" t="s">
        <v>111</v>
      </c>
      <c r="D146" s="8"/>
      <c r="E146" s="8"/>
      <c r="F146" s="288">
        <v>36040</v>
      </c>
      <c r="G146" s="288"/>
      <c r="H146" s="286">
        <v>31390</v>
      </c>
      <c r="I146" s="286"/>
      <c r="J146" s="287">
        <v>12140</v>
      </c>
      <c r="K146" s="287"/>
      <c r="L146" s="8"/>
      <c r="M146" s="8"/>
      <c r="N146" s="10">
        <v>12140</v>
      </c>
      <c r="O146" s="10">
        <v>19250</v>
      </c>
      <c r="P146" s="284">
        <v>0.38674737177445045</v>
      </c>
      <c r="Q146" s="284"/>
      <c r="R146" s="284"/>
      <c r="S146" s="8"/>
      <c r="T146" s="8"/>
      <c r="U146" s="1"/>
    </row>
    <row r="147" spans="1:21" ht="14.25" customHeight="1">
      <c r="A147" s="1"/>
      <c r="B147" s="7" t="s">
        <v>108</v>
      </c>
      <c r="C147" s="7" t="s">
        <v>109</v>
      </c>
      <c r="D147" s="8"/>
      <c r="E147" s="8"/>
      <c r="F147" s="288">
        <v>116400</v>
      </c>
      <c r="G147" s="288"/>
      <c r="H147" s="286">
        <v>493581</v>
      </c>
      <c r="I147" s="286"/>
      <c r="J147" s="287">
        <v>475966.62</v>
      </c>
      <c r="K147" s="287"/>
      <c r="L147" s="8"/>
      <c r="M147" s="8"/>
      <c r="N147" s="10">
        <v>454466.62</v>
      </c>
      <c r="O147" s="10">
        <v>17614.38</v>
      </c>
      <c r="P147" s="284">
        <v>0.9207538782894803</v>
      </c>
      <c r="Q147" s="284"/>
      <c r="R147" s="284"/>
      <c r="S147" s="8"/>
      <c r="T147" s="8"/>
      <c r="U147" s="1"/>
    </row>
    <row r="148" spans="1:21" ht="14.25" customHeight="1">
      <c r="A148" s="1"/>
      <c r="B148" s="7" t="s">
        <v>110</v>
      </c>
      <c r="C148" s="7" t="s">
        <v>111</v>
      </c>
      <c r="D148" s="8"/>
      <c r="E148" s="8"/>
      <c r="F148" s="288">
        <v>7900</v>
      </c>
      <c r="G148" s="288"/>
      <c r="H148" s="286">
        <v>69581</v>
      </c>
      <c r="I148" s="286"/>
      <c r="J148" s="287">
        <v>50650</v>
      </c>
      <c r="K148" s="287"/>
      <c r="L148" s="8"/>
      <c r="M148" s="8"/>
      <c r="N148" s="10">
        <v>50650</v>
      </c>
      <c r="O148" s="10">
        <v>18931</v>
      </c>
      <c r="P148" s="284">
        <v>0.727928601198603</v>
      </c>
      <c r="Q148" s="284"/>
      <c r="R148" s="284"/>
      <c r="S148" s="8"/>
      <c r="T148" s="8"/>
      <c r="U148" s="1"/>
    </row>
    <row r="149" spans="1:21" ht="9.75" customHeight="1">
      <c r="A149" s="1"/>
      <c r="B149" s="7" t="s">
        <v>215</v>
      </c>
      <c r="C149" s="7" t="s">
        <v>216</v>
      </c>
      <c r="D149" s="8"/>
      <c r="E149" s="8"/>
      <c r="F149" s="288">
        <v>10000</v>
      </c>
      <c r="G149" s="288"/>
      <c r="H149" s="289" t="s">
        <v>8</v>
      </c>
      <c r="I149" s="289"/>
      <c r="J149" s="289" t="s">
        <v>8</v>
      </c>
      <c r="K149" s="289"/>
      <c r="L149" s="8"/>
      <c r="M149" s="8"/>
      <c r="N149" s="12" t="s">
        <v>8</v>
      </c>
      <c r="O149" s="12" t="s">
        <v>8</v>
      </c>
      <c r="P149" s="284">
        <v>0</v>
      </c>
      <c r="Q149" s="284"/>
      <c r="R149" s="284"/>
      <c r="S149" s="8"/>
      <c r="T149" s="8"/>
      <c r="U149" s="1"/>
    </row>
    <row r="150" spans="1:21" ht="9.75" customHeight="1">
      <c r="A150" s="1"/>
      <c r="B150" s="7" t="s">
        <v>114</v>
      </c>
      <c r="C150" s="7" t="s">
        <v>115</v>
      </c>
      <c r="D150" s="8"/>
      <c r="E150" s="8"/>
      <c r="F150" s="288">
        <v>75000</v>
      </c>
      <c r="G150" s="288"/>
      <c r="H150" s="286">
        <v>29250</v>
      </c>
      <c r="I150" s="286"/>
      <c r="J150" s="287">
        <v>28403.54</v>
      </c>
      <c r="K150" s="287"/>
      <c r="L150" s="8"/>
      <c r="M150" s="8"/>
      <c r="N150" s="10">
        <v>28403.54</v>
      </c>
      <c r="O150" s="10">
        <v>846.46</v>
      </c>
      <c r="P150" s="284">
        <v>0.9710611965811966</v>
      </c>
      <c r="Q150" s="284"/>
      <c r="R150" s="284"/>
      <c r="S150" s="8"/>
      <c r="T150" s="8"/>
      <c r="U150" s="1"/>
    </row>
    <row r="151" spans="1:21" ht="9.75" customHeight="1">
      <c r="A151" s="1"/>
      <c r="B151" s="7" t="s">
        <v>116</v>
      </c>
      <c r="C151" s="7" t="s">
        <v>117</v>
      </c>
      <c r="D151" s="8"/>
      <c r="E151" s="8"/>
      <c r="F151" s="288">
        <v>5000</v>
      </c>
      <c r="G151" s="288"/>
      <c r="H151" s="286">
        <v>34232</v>
      </c>
      <c r="I151" s="286"/>
      <c r="J151" s="287">
        <v>29881.14</v>
      </c>
      <c r="K151" s="287"/>
      <c r="L151" s="8"/>
      <c r="M151" s="8"/>
      <c r="N151" s="10">
        <v>16992</v>
      </c>
      <c r="O151" s="10">
        <v>4350.86</v>
      </c>
      <c r="P151" s="284">
        <v>0.49637765833138586</v>
      </c>
      <c r="Q151" s="284"/>
      <c r="R151" s="284"/>
      <c r="S151" s="8"/>
      <c r="T151" s="8"/>
      <c r="U151" s="1"/>
    </row>
    <row r="152" spans="1:21" ht="9.75" customHeight="1">
      <c r="A152" s="1"/>
      <c r="B152" s="281" t="s">
        <v>217</v>
      </c>
      <c r="C152" s="281"/>
      <c r="D152" s="14"/>
      <c r="E152" s="14"/>
      <c r="F152" s="282">
        <v>23237389</v>
      </c>
      <c r="G152" s="282"/>
      <c r="H152" s="282">
        <v>24255312</v>
      </c>
      <c r="I152" s="282"/>
      <c r="J152" s="283">
        <v>23651691.47</v>
      </c>
      <c r="K152" s="283"/>
      <c r="L152" s="14"/>
      <c r="M152" s="14"/>
      <c r="N152" s="15">
        <v>23201961.88</v>
      </c>
      <c r="O152" s="15">
        <v>603620.53</v>
      </c>
      <c r="P152" s="277">
        <v>0.9565723945336181</v>
      </c>
      <c r="Q152" s="277"/>
      <c r="R152" s="277"/>
      <c r="S152" s="8"/>
      <c r="T152" s="8"/>
      <c r="U152" s="1"/>
    </row>
    <row r="153" spans="1:21" ht="9.75" customHeight="1">
      <c r="A153" s="1"/>
      <c r="B153" s="6"/>
      <c r="C153" s="6"/>
      <c r="D153" s="8"/>
      <c r="E153" s="8"/>
      <c r="F153" s="9"/>
      <c r="G153" s="9"/>
      <c r="H153" s="9"/>
      <c r="I153" s="9"/>
      <c r="J153" s="16"/>
      <c r="K153" s="16"/>
      <c r="L153" s="8"/>
      <c r="M153" s="8"/>
      <c r="N153" s="16"/>
      <c r="O153" s="16"/>
      <c r="P153" s="17"/>
      <c r="Q153" s="17"/>
      <c r="R153" s="17"/>
      <c r="S153" s="8"/>
      <c r="T153" s="8"/>
      <c r="U153" s="1"/>
    </row>
    <row r="154" spans="1:21" ht="9.75" customHeight="1">
      <c r="A154" s="1"/>
      <c r="B154" s="290" t="s">
        <v>218</v>
      </c>
      <c r="C154" s="290"/>
      <c r="D154" s="290"/>
      <c r="E154" s="290"/>
      <c r="F154" s="290"/>
      <c r="G154" s="290"/>
      <c r="H154" s="290"/>
      <c r="I154" s="290"/>
      <c r="J154" s="290"/>
      <c r="K154" s="290"/>
      <c r="L154" s="290"/>
      <c r="M154" s="290"/>
      <c r="N154" s="290"/>
      <c r="O154" s="290"/>
      <c r="P154" s="290"/>
      <c r="Q154" s="290"/>
      <c r="R154" s="290"/>
      <c r="S154" s="290"/>
      <c r="T154" s="290"/>
      <c r="U154" s="1"/>
    </row>
    <row r="155" spans="1:21" ht="9.75" customHeight="1">
      <c r="A155" s="1"/>
      <c r="B155" s="7" t="s">
        <v>108</v>
      </c>
      <c r="C155" s="7" t="s">
        <v>109</v>
      </c>
      <c r="D155" s="8"/>
      <c r="E155" s="8"/>
      <c r="F155" s="285" t="s">
        <v>8</v>
      </c>
      <c r="G155" s="285"/>
      <c r="H155" s="286">
        <v>13200</v>
      </c>
      <c r="I155" s="286"/>
      <c r="J155" s="287">
        <v>13200</v>
      </c>
      <c r="K155" s="287"/>
      <c r="L155" s="8"/>
      <c r="M155" s="8"/>
      <c r="N155" s="10">
        <v>13200</v>
      </c>
      <c r="O155" s="12" t="s">
        <v>8</v>
      </c>
      <c r="P155" s="284">
        <v>1</v>
      </c>
      <c r="Q155" s="284"/>
      <c r="R155" s="284"/>
      <c r="S155" s="8"/>
      <c r="T155" s="8"/>
      <c r="U155" s="1"/>
    </row>
    <row r="156" spans="1:21" ht="9.75" customHeight="1">
      <c r="A156" s="1"/>
      <c r="B156" s="7" t="s">
        <v>114</v>
      </c>
      <c r="C156" s="7" t="s">
        <v>115</v>
      </c>
      <c r="D156" s="8"/>
      <c r="E156" s="8"/>
      <c r="F156" s="285" t="s">
        <v>8</v>
      </c>
      <c r="G156" s="285"/>
      <c r="H156" s="286">
        <v>1190</v>
      </c>
      <c r="I156" s="286"/>
      <c r="J156" s="289" t="s">
        <v>8</v>
      </c>
      <c r="K156" s="289"/>
      <c r="L156" s="8"/>
      <c r="M156" s="8"/>
      <c r="N156" s="12" t="s">
        <v>8</v>
      </c>
      <c r="O156" s="10">
        <v>1190</v>
      </c>
      <c r="P156" s="284">
        <v>0</v>
      </c>
      <c r="Q156" s="284"/>
      <c r="R156" s="284"/>
      <c r="S156" s="8"/>
      <c r="T156" s="8"/>
      <c r="U156" s="1"/>
    </row>
    <row r="157" spans="1:21" ht="9.75" customHeight="1">
      <c r="A157" s="1"/>
      <c r="B157" s="7" t="s">
        <v>124</v>
      </c>
      <c r="C157" s="7" t="s">
        <v>125</v>
      </c>
      <c r="D157" s="8"/>
      <c r="E157" s="8"/>
      <c r="F157" s="285" t="s">
        <v>8</v>
      </c>
      <c r="G157" s="285"/>
      <c r="H157" s="286">
        <v>44465</v>
      </c>
      <c r="I157" s="286"/>
      <c r="J157" s="287">
        <v>44462.5</v>
      </c>
      <c r="K157" s="287"/>
      <c r="L157" s="8"/>
      <c r="M157" s="8"/>
      <c r="N157" s="10">
        <v>44462.5</v>
      </c>
      <c r="O157" s="10">
        <v>2.5</v>
      </c>
      <c r="P157" s="284">
        <v>0.9999437760035983</v>
      </c>
      <c r="Q157" s="284"/>
      <c r="R157" s="284"/>
      <c r="S157" s="8"/>
      <c r="T157" s="8"/>
      <c r="U157" s="1"/>
    </row>
    <row r="158" spans="1:21" ht="9.75" customHeight="1">
      <c r="A158" s="1"/>
      <c r="B158" s="281" t="s">
        <v>219</v>
      </c>
      <c r="C158" s="281"/>
      <c r="D158" s="18"/>
      <c r="E158" s="18"/>
      <c r="F158" s="291" t="s">
        <v>8</v>
      </c>
      <c r="G158" s="291"/>
      <c r="H158" s="282">
        <v>58855</v>
      </c>
      <c r="I158" s="282"/>
      <c r="J158" s="283">
        <v>57662.5</v>
      </c>
      <c r="K158" s="283"/>
      <c r="L158" s="14"/>
      <c r="M158" s="14"/>
      <c r="N158" s="15">
        <v>57662.5</v>
      </c>
      <c r="O158" s="15">
        <v>1192.5</v>
      </c>
      <c r="P158" s="277">
        <v>0.9797383399881063</v>
      </c>
      <c r="Q158" s="277"/>
      <c r="R158" s="277"/>
      <c r="S158" s="8"/>
      <c r="T158" s="8"/>
      <c r="U158" s="1"/>
    </row>
    <row r="159" spans="1:21" ht="9.75" customHeight="1">
      <c r="A159" s="1"/>
      <c r="B159" s="6"/>
      <c r="C159" s="6"/>
      <c r="D159" s="8"/>
      <c r="E159" s="8"/>
      <c r="F159" s="11"/>
      <c r="G159" s="11"/>
      <c r="H159" s="9"/>
      <c r="I159" s="9"/>
      <c r="J159" s="16"/>
      <c r="K159" s="16"/>
      <c r="L159" s="8"/>
      <c r="M159" s="8"/>
      <c r="N159" s="16"/>
      <c r="O159" s="16"/>
      <c r="P159" s="17"/>
      <c r="Q159" s="17"/>
      <c r="R159" s="17"/>
      <c r="S159" s="8"/>
      <c r="T159" s="8"/>
      <c r="U159" s="1"/>
    </row>
    <row r="160" spans="1:21" ht="9.75" customHeight="1">
      <c r="A160" s="1"/>
      <c r="B160" s="290" t="s">
        <v>220</v>
      </c>
      <c r="C160" s="290"/>
      <c r="D160" s="290"/>
      <c r="E160" s="290"/>
      <c r="F160" s="290"/>
      <c r="G160" s="290"/>
      <c r="H160" s="290"/>
      <c r="I160" s="290"/>
      <c r="J160" s="290"/>
      <c r="K160" s="290"/>
      <c r="L160" s="290"/>
      <c r="M160" s="290"/>
      <c r="N160" s="290"/>
      <c r="O160" s="290"/>
      <c r="P160" s="290"/>
      <c r="Q160" s="290"/>
      <c r="R160" s="290"/>
      <c r="S160" s="290"/>
      <c r="T160" s="290"/>
      <c r="U160" s="1"/>
    </row>
    <row r="161" spans="1:21" ht="9.75" customHeight="1">
      <c r="A161" s="1"/>
      <c r="B161" s="7" t="s">
        <v>137</v>
      </c>
      <c r="C161" s="7" t="s">
        <v>138</v>
      </c>
      <c r="D161" s="8"/>
      <c r="E161" s="8"/>
      <c r="F161" s="285" t="s">
        <v>8</v>
      </c>
      <c r="G161" s="285"/>
      <c r="H161" s="286">
        <v>66496</v>
      </c>
      <c r="I161" s="286"/>
      <c r="J161" s="287">
        <v>66494.63</v>
      </c>
      <c r="K161" s="287"/>
      <c r="L161" s="8"/>
      <c r="M161" s="8"/>
      <c r="N161" s="10">
        <v>66494.63</v>
      </c>
      <c r="O161" s="10">
        <v>1.37</v>
      </c>
      <c r="P161" s="284">
        <v>0.9999793972569778</v>
      </c>
      <c r="Q161" s="284"/>
      <c r="R161" s="284"/>
      <c r="S161" s="8"/>
      <c r="T161" s="8"/>
      <c r="U161" s="1"/>
    </row>
    <row r="162" spans="1:21" ht="9.75" customHeight="1">
      <c r="A162" s="1"/>
      <c r="B162" s="7" t="s">
        <v>53</v>
      </c>
      <c r="C162" s="7" t="s">
        <v>54</v>
      </c>
      <c r="D162" s="8"/>
      <c r="E162" s="8"/>
      <c r="F162" s="285" t="s">
        <v>8</v>
      </c>
      <c r="G162" s="285"/>
      <c r="H162" s="286">
        <v>7852</v>
      </c>
      <c r="I162" s="286"/>
      <c r="J162" s="287">
        <v>7851.79</v>
      </c>
      <c r="K162" s="287"/>
      <c r="L162" s="8"/>
      <c r="M162" s="8"/>
      <c r="N162" s="10">
        <v>7851.79</v>
      </c>
      <c r="O162" s="10">
        <v>0.21</v>
      </c>
      <c r="P162" s="284">
        <v>0.9999732552215996</v>
      </c>
      <c r="Q162" s="284"/>
      <c r="R162" s="284"/>
      <c r="S162" s="8"/>
      <c r="T162" s="8"/>
      <c r="U162" s="1"/>
    </row>
    <row r="163" spans="1:21" ht="9.75" customHeight="1">
      <c r="A163" s="1"/>
      <c r="B163" s="7" t="s">
        <v>77</v>
      </c>
      <c r="C163" s="7" t="s">
        <v>78</v>
      </c>
      <c r="D163" s="8"/>
      <c r="E163" s="8"/>
      <c r="F163" s="288">
        <v>158000</v>
      </c>
      <c r="G163" s="288"/>
      <c r="H163" s="289" t="s">
        <v>8</v>
      </c>
      <c r="I163" s="289"/>
      <c r="J163" s="289" t="s">
        <v>8</v>
      </c>
      <c r="K163" s="289"/>
      <c r="L163" s="8"/>
      <c r="M163" s="8"/>
      <c r="N163" s="12" t="s">
        <v>8</v>
      </c>
      <c r="O163" s="12" t="s">
        <v>8</v>
      </c>
      <c r="P163" s="284">
        <v>0</v>
      </c>
      <c r="Q163" s="284"/>
      <c r="R163" s="284"/>
      <c r="S163" s="8"/>
      <c r="T163" s="8"/>
      <c r="U163" s="1"/>
    </row>
    <row r="164" spans="1:21" ht="9.75" customHeight="1">
      <c r="A164" s="1"/>
      <c r="B164" s="7" t="s">
        <v>175</v>
      </c>
      <c r="C164" s="7" t="s">
        <v>142</v>
      </c>
      <c r="D164" s="8"/>
      <c r="E164" s="8"/>
      <c r="F164" s="285" t="s">
        <v>8</v>
      </c>
      <c r="G164" s="285"/>
      <c r="H164" s="286">
        <v>47142</v>
      </c>
      <c r="I164" s="286"/>
      <c r="J164" s="287">
        <v>40862.97</v>
      </c>
      <c r="K164" s="287"/>
      <c r="L164" s="8"/>
      <c r="M164" s="8"/>
      <c r="N164" s="10">
        <v>40862.97</v>
      </c>
      <c r="O164" s="10">
        <v>6279.03</v>
      </c>
      <c r="P164" s="284">
        <v>0.8668060328369607</v>
      </c>
      <c r="Q164" s="284"/>
      <c r="R164" s="284"/>
      <c r="S164" s="8"/>
      <c r="T164" s="8"/>
      <c r="U164" s="1"/>
    </row>
    <row r="165" spans="1:21" ht="9.75" customHeight="1">
      <c r="A165" s="1"/>
      <c r="B165" s="7" t="s">
        <v>176</v>
      </c>
      <c r="C165" s="7" t="s">
        <v>177</v>
      </c>
      <c r="D165" s="8"/>
      <c r="E165" s="8"/>
      <c r="F165" s="285" t="s">
        <v>8</v>
      </c>
      <c r="G165" s="285"/>
      <c r="H165" s="286">
        <v>134000</v>
      </c>
      <c r="I165" s="286"/>
      <c r="J165" s="287">
        <v>134000</v>
      </c>
      <c r="K165" s="287"/>
      <c r="L165" s="8"/>
      <c r="M165" s="8"/>
      <c r="N165" s="10">
        <v>125000</v>
      </c>
      <c r="O165" s="12" t="s">
        <v>8</v>
      </c>
      <c r="P165" s="284">
        <v>0.9328358208955224</v>
      </c>
      <c r="Q165" s="284"/>
      <c r="R165" s="284"/>
      <c r="S165" s="8"/>
      <c r="T165" s="8"/>
      <c r="U165" s="1"/>
    </row>
    <row r="166" spans="1:21" ht="9.75" customHeight="1">
      <c r="A166" s="1"/>
      <c r="B166" s="7" t="s">
        <v>93</v>
      </c>
      <c r="C166" s="7" t="s">
        <v>94</v>
      </c>
      <c r="D166" s="8"/>
      <c r="E166" s="8"/>
      <c r="F166" s="288">
        <v>768732</v>
      </c>
      <c r="G166" s="288"/>
      <c r="H166" s="286">
        <v>1094240</v>
      </c>
      <c r="I166" s="286"/>
      <c r="J166" s="287">
        <v>806301.22</v>
      </c>
      <c r="K166" s="287"/>
      <c r="L166" s="8"/>
      <c r="M166" s="8"/>
      <c r="N166" s="10">
        <v>806301.22</v>
      </c>
      <c r="O166" s="10">
        <v>287938.78</v>
      </c>
      <c r="P166" s="284">
        <v>0.7368595737680947</v>
      </c>
      <c r="Q166" s="284"/>
      <c r="R166" s="284"/>
      <c r="S166" s="8"/>
      <c r="T166" s="8"/>
      <c r="U166" s="1"/>
    </row>
    <row r="167" spans="1:21" ht="9.75" customHeight="1">
      <c r="A167" s="1"/>
      <c r="B167" s="7" t="s">
        <v>106</v>
      </c>
      <c r="C167" s="7" t="s">
        <v>107</v>
      </c>
      <c r="D167" s="8"/>
      <c r="E167" s="8"/>
      <c r="F167" s="288">
        <v>5807742</v>
      </c>
      <c r="G167" s="288"/>
      <c r="H167" s="286">
        <v>15714267</v>
      </c>
      <c r="I167" s="286"/>
      <c r="J167" s="287">
        <v>12753568.83</v>
      </c>
      <c r="K167" s="287"/>
      <c r="L167" s="8"/>
      <c r="M167" s="8"/>
      <c r="N167" s="10">
        <v>10064923.17</v>
      </c>
      <c r="O167" s="10">
        <v>2960698.17</v>
      </c>
      <c r="P167" s="284">
        <v>0.6404958735905404</v>
      </c>
      <c r="Q167" s="284"/>
      <c r="R167" s="284"/>
      <c r="S167" s="8"/>
      <c r="T167" s="8"/>
      <c r="U167" s="1"/>
    </row>
    <row r="168" spans="1:21" ht="9.75" customHeight="1">
      <c r="A168" s="1"/>
      <c r="B168" s="7" t="s">
        <v>214</v>
      </c>
      <c r="C168" s="7" t="s">
        <v>111</v>
      </c>
      <c r="D168" s="8"/>
      <c r="E168" s="8"/>
      <c r="F168" s="288">
        <v>194069</v>
      </c>
      <c r="G168" s="288"/>
      <c r="H168" s="286">
        <v>194069</v>
      </c>
      <c r="I168" s="286"/>
      <c r="J168" s="289" t="s">
        <v>8</v>
      </c>
      <c r="K168" s="289"/>
      <c r="L168" s="8"/>
      <c r="M168" s="8"/>
      <c r="N168" s="12" t="s">
        <v>8</v>
      </c>
      <c r="O168" s="10">
        <v>194069</v>
      </c>
      <c r="P168" s="284">
        <v>0</v>
      </c>
      <c r="Q168" s="284"/>
      <c r="R168" s="284"/>
      <c r="S168" s="8"/>
      <c r="T168" s="8"/>
      <c r="U168" s="1"/>
    </row>
    <row r="169" spans="1:21" ht="9.75" customHeight="1">
      <c r="A169" s="1"/>
      <c r="B169" s="7" t="s">
        <v>108</v>
      </c>
      <c r="C169" s="7" t="s">
        <v>109</v>
      </c>
      <c r="D169" s="8"/>
      <c r="E169" s="8"/>
      <c r="F169" s="285" t="s">
        <v>8</v>
      </c>
      <c r="G169" s="285"/>
      <c r="H169" s="286">
        <v>1480984</v>
      </c>
      <c r="I169" s="286"/>
      <c r="J169" s="287">
        <v>1480983.87</v>
      </c>
      <c r="K169" s="287"/>
      <c r="L169" s="8"/>
      <c r="M169" s="8"/>
      <c r="N169" s="10">
        <v>1176515.51</v>
      </c>
      <c r="O169" s="10">
        <v>0.13</v>
      </c>
      <c r="P169" s="284">
        <v>0.7944147337175823</v>
      </c>
      <c r="Q169" s="284"/>
      <c r="R169" s="284"/>
      <c r="S169" s="8"/>
      <c r="T169" s="8"/>
      <c r="U169" s="1"/>
    </row>
    <row r="170" spans="1:21" ht="9.75" customHeight="1">
      <c r="A170" s="1"/>
      <c r="B170" s="7" t="s">
        <v>110</v>
      </c>
      <c r="C170" s="7" t="s">
        <v>111</v>
      </c>
      <c r="D170" s="8"/>
      <c r="E170" s="8"/>
      <c r="F170" s="288">
        <v>10500</v>
      </c>
      <c r="G170" s="288"/>
      <c r="H170" s="286">
        <v>770160</v>
      </c>
      <c r="I170" s="286"/>
      <c r="J170" s="287">
        <v>736160</v>
      </c>
      <c r="K170" s="287"/>
      <c r="L170" s="8"/>
      <c r="M170" s="8"/>
      <c r="N170" s="10">
        <v>736160</v>
      </c>
      <c r="O170" s="10">
        <v>34000</v>
      </c>
      <c r="P170" s="284">
        <v>0.9558533291783525</v>
      </c>
      <c r="Q170" s="284"/>
      <c r="R170" s="284"/>
      <c r="S170" s="8"/>
      <c r="T170" s="8"/>
      <c r="U170" s="1"/>
    </row>
    <row r="171" spans="1:21" ht="9.75" customHeight="1">
      <c r="A171" s="1"/>
      <c r="B171" s="7" t="s">
        <v>221</v>
      </c>
      <c r="C171" s="7" t="s">
        <v>222</v>
      </c>
      <c r="D171" s="8"/>
      <c r="E171" s="8"/>
      <c r="F171" s="288">
        <v>10500</v>
      </c>
      <c r="G171" s="288"/>
      <c r="H171" s="286">
        <v>10500</v>
      </c>
      <c r="I171" s="286"/>
      <c r="J171" s="289" t="s">
        <v>8</v>
      </c>
      <c r="K171" s="289"/>
      <c r="L171" s="8"/>
      <c r="M171" s="8"/>
      <c r="N171" s="12" t="s">
        <v>8</v>
      </c>
      <c r="O171" s="10">
        <v>10500</v>
      </c>
      <c r="P171" s="284">
        <v>0</v>
      </c>
      <c r="Q171" s="284"/>
      <c r="R171" s="284"/>
      <c r="S171" s="8"/>
      <c r="T171" s="8"/>
      <c r="U171" s="1"/>
    </row>
    <row r="172" spans="1:21" ht="9.75" customHeight="1">
      <c r="A172" s="1"/>
      <c r="B172" s="7" t="s">
        <v>114</v>
      </c>
      <c r="C172" s="7" t="s">
        <v>115</v>
      </c>
      <c r="D172" s="8"/>
      <c r="E172" s="8"/>
      <c r="F172" s="288">
        <v>5346872</v>
      </c>
      <c r="G172" s="288"/>
      <c r="H172" s="286">
        <v>613901</v>
      </c>
      <c r="I172" s="286"/>
      <c r="J172" s="287">
        <v>248881</v>
      </c>
      <c r="K172" s="287"/>
      <c r="L172" s="8"/>
      <c r="M172" s="8"/>
      <c r="N172" s="10">
        <v>248881</v>
      </c>
      <c r="O172" s="10">
        <v>365020</v>
      </c>
      <c r="P172" s="284">
        <v>0.40540901546014746</v>
      </c>
      <c r="Q172" s="284"/>
      <c r="R172" s="284"/>
      <c r="S172" s="8"/>
      <c r="T172" s="8"/>
      <c r="U172" s="1"/>
    </row>
    <row r="173" spans="1:21" ht="9.75" customHeight="1">
      <c r="A173" s="1"/>
      <c r="B173" s="7" t="s">
        <v>118</v>
      </c>
      <c r="C173" s="7" t="s">
        <v>119</v>
      </c>
      <c r="D173" s="8"/>
      <c r="E173" s="8"/>
      <c r="F173" s="288">
        <v>9000000</v>
      </c>
      <c r="G173" s="288"/>
      <c r="H173" s="286">
        <v>6880593</v>
      </c>
      <c r="I173" s="286"/>
      <c r="J173" s="289" t="s">
        <v>8</v>
      </c>
      <c r="K173" s="289"/>
      <c r="L173" s="8"/>
      <c r="M173" s="8"/>
      <c r="N173" s="12" t="s">
        <v>8</v>
      </c>
      <c r="O173" s="10">
        <v>6880593</v>
      </c>
      <c r="P173" s="284">
        <v>0</v>
      </c>
      <c r="Q173" s="284"/>
      <c r="R173" s="284"/>
      <c r="S173" s="8"/>
      <c r="T173" s="8"/>
      <c r="U173" s="1"/>
    </row>
    <row r="174" spans="1:21" ht="9.75" customHeight="1">
      <c r="A174" s="1"/>
      <c r="B174" s="7" t="s">
        <v>122</v>
      </c>
      <c r="C174" s="7" t="s">
        <v>123</v>
      </c>
      <c r="D174" s="8"/>
      <c r="E174" s="8"/>
      <c r="F174" s="285" t="s">
        <v>8</v>
      </c>
      <c r="G174" s="285"/>
      <c r="H174" s="286">
        <v>254743</v>
      </c>
      <c r="I174" s="286"/>
      <c r="J174" s="287">
        <v>231531.21</v>
      </c>
      <c r="K174" s="287"/>
      <c r="L174" s="8"/>
      <c r="M174" s="8"/>
      <c r="N174" s="10">
        <v>206902.8</v>
      </c>
      <c r="O174" s="10">
        <v>23211.79</v>
      </c>
      <c r="P174" s="284">
        <v>0.8122021017260533</v>
      </c>
      <c r="Q174" s="284"/>
      <c r="R174" s="284"/>
      <c r="S174" s="8"/>
      <c r="T174" s="8"/>
      <c r="U174" s="1"/>
    </row>
    <row r="175" spans="1:21" ht="9.75" customHeight="1">
      <c r="A175" s="1"/>
      <c r="B175" s="7" t="s">
        <v>124</v>
      </c>
      <c r="C175" s="7" t="s">
        <v>125</v>
      </c>
      <c r="D175" s="8"/>
      <c r="E175" s="8"/>
      <c r="F175" s="285" t="s">
        <v>8</v>
      </c>
      <c r="G175" s="285"/>
      <c r="H175" s="286">
        <v>1059689</v>
      </c>
      <c r="I175" s="286"/>
      <c r="J175" s="287">
        <v>1059625.46</v>
      </c>
      <c r="K175" s="287"/>
      <c r="L175" s="8"/>
      <c r="M175" s="8"/>
      <c r="N175" s="10">
        <v>679477.77</v>
      </c>
      <c r="O175" s="10">
        <v>63.54</v>
      </c>
      <c r="P175" s="284">
        <v>0.641204891246394</v>
      </c>
      <c r="Q175" s="284"/>
      <c r="R175" s="284"/>
      <c r="S175" s="8"/>
      <c r="T175" s="8"/>
      <c r="U175" s="1"/>
    </row>
    <row r="176" spans="1:21" ht="9.75" customHeight="1">
      <c r="A176" s="1"/>
      <c r="B176" s="281" t="s">
        <v>223</v>
      </c>
      <c r="C176" s="281"/>
      <c r="D176" s="14"/>
      <c r="E176" s="14"/>
      <c r="F176" s="282">
        <v>21296415</v>
      </c>
      <c r="G176" s="282"/>
      <c r="H176" s="282">
        <v>28328636</v>
      </c>
      <c r="I176" s="282"/>
      <c r="J176" s="283">
        <v>17566260.98</v>
      </c>
      <c r="K176" s="283"/>
      <c r="L176" s="14"/>
      <c r="M176" s="14"/>
      <c r="N176" s="15">
        <v>14159370.86</v>
      </c>
      <c r="O176" s="15">
        <v>10762375.02</v>
      </c>
      <c r="P176" s="277">
        <v>0.4998253661065785</v>
      </c>
      <c r="Q176" s="277"/>
      <c r="R176" s="277"/>
      <c r="S176" s="8"/>
      <c r="T176" s="8"/>
      <c r="U176" s="1"/>
    </row>
    <row r="177" spans="1:21" ht="3" customHeight="1">
      <c r="A177" s="1"/>
      <c r="B177" s="278" t="s">
        <v>224</v>
      </c>
      <c r="C177" s="27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8"/>
      <c r="T177" s="8"/>
      <c r="U177" s="1"/>
    </row>
    <row r="178" spans="1:21" ht="9.75" customHeight="1">
      <c r="A178" s="1"/>
      <c r="B178" s="278"/>
      <c r="C178" s="278"/>
      <c r="D178" s="19"/>
      <c r="E178" s="19"/>
      <c r="F178" s="19"/>
      <c r="G178" s="20">
        <v>142206972</v>
      </c>
      <c r="H178" s="19"/>
      <c r="I178" s="20">
        <v>170266920</v>
      </c>
      <c r="J178" s="279">
        <v>157259162.43</v>
      </c>
      <c r="K178" s="279"/>
      <c r="L178" s="21"/>
      <c r="M178" s="21"/>
      <c r="N178" s="22">
        <v>146570030.29</v>
      </c>
      <c r="O178" s="21"/>
      <c r="P178" s="280">
        <v>0.8608250521592803</v>
      </c>
      <c r="Q178" s="280"/>
      <c r="R178" s="280"/>
      <c r="S178" s="8"/>
      <c r="T178" s="8"/>
      <c r="U178" s="1"/>
    </row>
    <row r="179" spans="1:21" ht="1.5" customHeight="1">
      <c r="A179" s="1"/>
      <c r="B179" s="278"/>
      <c r="C179" s="27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8"/>
      <c r="T179" s="8"/>
      <c r="U179" s="1"/>
    </row>
  </sheetData>
  <sheetProtection/>
  <mergeCells count="662">
    <mergeCell ref="B2:T2"/>
    <mergeCell ref="B3:T3"/>
    <mergeCell ref="B4:T4"/>
    <mergeCell ref="B10:T10"/>
    <mergeCell ref="P6:P8"/>
    <mergeCell ref="R6:S8"/>
    <mergeCell ref="E6:G8"/>
    <mergeCell ref="I6:J8"/>
    <mergeCell ref="L6:L8"/>
    <mergeCell ref="N6:N8"/>
    <mergeCell ref="P11:R11"/>
    <mergeCell ref="F12:G12"/>
    <mergeCell ref="H12:I12"/>
    <mergeCell ref="J12:K12"/>
    <mergeCell ref="P12:R12"/>
    <mergeCell ref="F11:G11"/>
    <mergeCell ref="H11:I11"/>
    <mergeCell ref="J11:K11"/>
    <mergeCell ref="P13:R13"/>
    <mergeCell ref="F14:G14"/>
    <mergeCell ref="H14:I14"/>
    <mergeCell ref="J14:K14"/>
    <mergeCell ref="P14:R14"/>
    <mergeCell ref="F13:G13"/>
    <mergeCell ref="H13:I13"/>
    <mergeCell ref="J13:K13"/>
    <mergeCell ref="P15:R15"/>
    <mergeCell ref="F16:G16"/>
    <mergeCell ref="H16:I16"/>
    <mergeCell ref="J16:K16"/>
    <mergeCell ref="P16:R16"/>
    <mergeCell ref="F15:G15"/>
    <mergeCell ref="H15:I15"/>
    <mergeCell ref="J15:K15"/>
    <mergeCell ref="P17:R17"/>
    <mergeCell ref="F18:G18"/>
    <mergeCell ref="H18:I18"/>
    <mergeCell ref="J18:K18"/>
    <mergeCell ref="P18:R18"/>
    <mergeCell ref="F17:G17"/>
    <mergeCell ref="H17:I17"/>
    <mergeCell ref="J17:K17"/>
    <mergeCell ref="P19:R19"/>
    <mergeCell ref="F20:G20"/>
    <mergeCell ref="H20:I20"/>
    <mergeCell ref="J20:K20"/>
    <mergeCell ref="P20:R20"/>
    <mergeCell ref="F19:G19"/>
    <mergeCell ref="H19:I19"/>
    <mergeCell ref="J19:K19"/>
    <mergeCell ref="P21:R21"/>
    <mergeCell ref="F22:G22"/>
    <mergeCell ref="H22:I22"/>
    <mergeCell ref="J22:K22"/>
    <mergeCell ref="P22:R22"/>
    <mergeCell ref="F21:G21"/>
    <mergeCell ref="H21:I21"/>
    <mergeCell ref="J21:K21"/>
    <mergeCell ref="P23:R23"/>
    <mergeCell ref="F24:G24"/>
    <mergeCell ref="H24:I24"/>
    <mergeCell ref="J24:K24"/>
    <mergeCell ref="P24:R24"/>
    <mergeCell ref="F23:G23"/>
    <mergeCell ref="H23:I23"/>
    <mergeCell ref="J23:K23"/>
    <mergeCell ref="P25:R25"/>
    <mergeCell ref="F26:G26"/>
    <mergeCell ref="H26:I26"/>
    <mergeCell ref="J26:K26"/>
    <mergeCell ref="P26:R26"/>
    <mergeCell ref="F25:G25"/>
    <mergeCell ref="H25:I25"/>
    <mergeCell ref="J25:K25"/>
    <mergeCell ref="P27:R27"/>
    <mergeCell ref="F28:G28"/>
    <mergeCell ref="H28:I28"/>
    <mergeCell ref="J28:K28"/>
    <mergeCell ref="P28:R28"/>
    <mergeCell ref="F27:G27"/>
    <mergeCell ref="H27:I27"/>
    <mergeCell ref="J27:K27"/>
    <mergeCell ref="P29:R29"/>
    <mergeCell ref="F30:G30"/>
    <mergeCell ref="H30:I30"/>
    <mergeCell ref="J30:K30"/>
    <mergeCell ref="P30:R30"/>
    <mergeCell ref="F29:G29"/>
    <mergeCell ref="H29:I29"/>
    <mergeCell ref="J29:K29"/>
    <mergeCell ref="P31:R31"/>
    <mergeCell ref="F32:G32"/>
    <mergeCell ref="H32:I32"/>
    <mergeCell ref="J32:K32"/>
    <mergeCell ref="P32:R32"/>
    <mergeCell ref="F31:G31"/>
    <mergeCell ref="H31:I31"/>
    <mergeCell ref="J31:K31"/>
    <mergeCell ref="P33:R33"/>
    <mergeCell ref="F34:G34"/>
    <mergeCell ref="H34:I34"/>
    <mergeCell ref="J34:K34"/>
    <mergeCell ref="P34:R34"/>
    <mergeCell ref="F33:G33"/>
    <mergeCell ref="H33:I33"/>
    <mergeCell ref="J33:K33"/>
    <mergeCell ref="P35:R35"/>
    <mergeCell ref="F36:G36"/>
    <mergeCell ref="H36:I36"/>
    <mergeCell ref="J36:K36"/>
    <mergeCell ref="P36:R36"/>
    <mergeCell ref="F35:G35"/>
    <mergeCell ref="H35:I35"/>
    <mergeCell ref="J35:K35"/>
    <mergeCell ref="P37:R37"/>
    <mergeCell ref="F38:G38"/>
    <mergeCell ref="H38:I38"/>
    <mergeCell ref="J38:K38"/>
    <mergeCell ref="P38:R38"/>
    <mergeCell ref="F37:G37"/>
    <mergeCell ref="H37:I37"/>
    <mergeCell ref="J37:K37"/>
    <mergeCell ref="P39:R39"/>
    <mergeCell ref="F40:G40"/>
    <mergeCell ref="H40:I40"/>
    <mergeCell ref="J40:K40"/>
    <mergeCell ref="P40:R40"/>
    <mergeCell ref="F39:G39"/>
    <mergeCell ref="H39:I39"/>
    <mergeCell ref="J39:K39"/>
    <mergeCell ref="P41:R41"/>
    <mergeCell ref="F42:G42"/>
    <mergeCell ref="H42:I42"/>
    <mergeCell ref="J42:K42"/>
    <mergeCell ref="P42:R42"/>
    <mergeCell ref="F41:G41"/>
    <mergeCell ref="H41:I41"/>
    <mergeCell ref="J41:K41"/>
    <mergeCell ref="P43:R43"/>
    <mergeCell ref="F44:G44"/>
    <mergeCell ref="H44:I44"/>
    <mergeCell ref="J44:K44"/>
    <mergeCell ref="P44:R44"/>
    <mergeCell ref="F43:G43"/>
    <mergeCell ref="H43:I43"/>
    <mergeCell ref="J43:K43"/>
    <mergeCell ref="P45:R45"/>
    <mergeCell ref="F46:G46"/>
    <mergeCell ref="H46:I46"/>
    <mergeCell ref="J46:K46"/>
    <mergeCell ref="P46:R46"/>
    <mergeCell ref="F45:G45"/>
    <mergeCell ref="H45:I45"/>
    <mergeCell ref="J45:K45"/>
    <mergeCell ref="P47:R47"/>
    <mergeCell ref="F48:G48"/>
    <mergeCell ref="H48:I48"/>
    <mergeCell ref="J48:K48"/>
    <mergeCell ref="P48:R48"/>
    <mergeCell ref="F47:G47"/>
    <mergeCell ref="H47:I47"/>
    <mergeCell ref="J47:K47"/>
    <mergeCell ref="P49:R49"/>
    <mergeCell ref="F50:G50"/>
    <mergeCell ref="H50:I50"/>
    <mergeCell ref="J50:K50"/>
    <mergeCell ref="P50:R50"/>
    <mergeCell ref="F49:G49"/>
    <mergeCell ref="H49:I49"/>
    <mergeCell ref="J49:K49"/>
    <mergeCell ref="P51:R51"/>
    <mergeCell ref="F52:G52"/>
    <mergeCell ref="H52:I52"/>
    <mergeCell ref="J52:K52"/>
    <mergeCell ref="P52:R52"/>
    <mergeCell ref="F51:G51"/>
    <mergeCell ref="H51:I51"/>
    <mergeCell ref="J51:K51"/>
    <mergeCell ref="P53:R53"/>
    <mergeCell ref="F54:G54"/>
    <mergeCell ref="H54:I54"/>
    <mergeCell ref="J54:K54"/>
    <mergeCell ref="P54:R54"/>
    <mergeCell ref="F53:G53"/>
    <mergeCell ref="H53:I53"/>
    <mergeCell ref="J53:K53"/>
    <mergeCell ref="H57:I57"/>
    <mergeCell ref="J57:K57"/>
    <mergeCell ref="P55:R55"/>
    <mergeCell ref="F56:G56"/>
    <mergeCell ref="H56:I56"/>
    <mergeCell ref="J56:K56"/>
    <mergeCell ref="P56:R56"/>
    <mergeCell ref="F55:G55"/>
    <mergeCell ref="H55:I55"/>
    <mergeCell ref="J55:K55"/>
    <mergeCell ref="F59:G59"/>
    <mergeCell ref="H59:I59"/>
    <mergeCell ref="J59:K59"/>
    <mergeCell ref="P59:R59"/>
    <mergeCell ref="P57:R57"/>
    <mergeCell ref="F58:G58"/>
    <mergeCell ref="H58:I58"/>
    <mergeCell ref="J58:K58"/>
    <mergeCell ref="P58:R58"/>
    <mergeCell ref="F57:G57"/>
    <mergeCell ref="P60:R60"/>
    <mergeCell ref="F61:G61"/>
    <mergeCell ref="H61:I61"/>
    <mergeCell ref="J61:K61"/>
    <mergeCell ref="P61:R61"/>
    <mergeCell ref="F60:G60"/>
    <mergeCell ref="H60:I60"/>
    <mergeCell ref="J60:K60"/>
    <mergeCell ref="P62:R62"/>
    <mergeCell ref="F63:G63"/>
    <mergeCell ref="H63:I63"/>
    <mergeCell ref="J63:K63"/>
    <mergeCell ref="P63:R63"/>
    <mergeCell ref="F62:G62"/>
    <mergeCell ref="H62:I62"/>
    <mergeCell ref="J62:K62"/>
    <mergeCell ref="P64:R64"/>
    <mergeCell ref="F65:G65"/>
    <mergeCell ref="H65:I65"/>
    <mergeCell ref="J65:K65"/>
    <mergeCell ref="P65:R65"/>
    <mergeCell ref="F64:G64"/>
    <mergeCell ref="H64:I64"/>
    <mergeCell ref="J64:K64"/>
    <mergeCell ref="P66:R66"/>
    <mergeCell ref="F67:G67"/>
    <mergeCell ref="H67:I67"/>
    <mergeCell ref="J67:K67"/>
    <mergeCell ref="P67:R67"/>
    <mergeCell ref="F66:G66"/>
    <mergeCell ref="H66:I66"/>
    <mergeCell ref="J66:K66"/>
    <mergeCell ref="P69:R69"/>
    <mergeCell ref="B71:T71"/>
    <mergeCell ref="P68:R68"/>
    <mergeCell ref="B69:C69"/>
    <mergeCell ref="F69:G69"/>
    <mergeCell ref="H69:I69"/>
    <mergeCell ref="J69:K69"/>
    <mergeCell ref="F68:G68"/>
    <mergeCell ref="H68:I68"/>
    <mergeCell ref="J68:K68"/>
    <mergeCell ref="P72:R72"/>
    <mergeCell ref="F73:G73"/>
    <mergeCell ref="H73:I73"/>
    <mergeCell ref="J73:K73"/>
    <mergeCell ref="P73:R73"/>
    <mergeCell ref="F72:G72"/>
    <mergeCell ref="H72:I72"/>
    <mergeCell ref="J72:K72"/>
    <mergeCell ref="P74:R74"/>
    <mergeCell ref="F75:G75"/>
    <mergeCell ref="H75:I75"/>
    <mergeCell ref="J75:K75"/>
    <mergeCell ref="P75:R75"/>
    <mergeCell ref="F74:G74"/>
    <mergeCell ref="H74:I74"/>
    <mergeCell ref="J74:K74"/>
    <mergeCell ref="P76:R76"/>
    <mergeCell ref="F77:G77"/>
    <mergeCell ref="H77:I77"/>
    <mergeCell ref="J77:K77"/>
    <mergeCell ref="P77:R77"/>
    <mergeCell ref="F76:G76"/>
    <mergeCell ref="H76:I76"/>
    <mergeCell ref="J76:K76"/>
    <mergeCell ref="P78:R78"/>
    <mergeCell ref="F79:G79"/>
    <mergeCell ref="H79:I79"/>
    <mergeCell ref="J79:K79"/>
    <mergeCell ref="P79:R79"/>
    <mergeCell ref="F78:G78"/>
    <mergeCell ref="H78:I78"/>
    <mergeCell ref="J78:K78"/>
    <mergeCell ref="P80:R80"/>
    <mergeCell ref="F81:G81"/>
    <mergeCell ref="H81:I81"/>
    <mergeCell ref="J81:K81"/>
    <mergeCell ref="P81:R81"/>
    <mergeCell ref="F80:G80"/>
    <mergeCell ref="H80:I80"/>
    <mergeCell ref="J80:K80"/>
    <mergeCell ref="P82:R82"/>
    <mergeCell ref="F83:G83"/>
    <mergeCell ref="H83:I83"/>
    <mergeCell ref="J83:K83"/>
    <mergeCell ref="P83:R83"/>
    <mergeCell ref="F82:G82"/>
    <mergeCell ref="H82:I82"/>
    <mergeCell ref="J82:K82"/>
    <mergeCell ref="P84:R84"/>
    <mergeCell ref="F85:G85"/>
    <mergeCell ref="H85:I85"/>
    <mergeCell ref="J85:K85"/>
    <mergeCell ref="P85:R85"/>
    <mergeCell ref="F84:G84"/>
    <mergeCell ref="H84:I84"/>
    <mergeCell ref="J84:K84"/>
    <mergeCell ref="P86:R86"/>
    <mergeCell ref="F87:G87"/>
    <mergeCell ref="H87:I87"/>
    <mergeCell ref="J87:K87"/>
    <mergeCell ref="P87:R87"/>
    <mergeCell ref="F86:G86"/>
    <mergeCell ref="H86:I86"/>
    <mergeCell ref="J86:K86"/>
    <mergeCell ref="P88:R88"/>
    <mergeCell ref="F89:G89"/>
    <mergeCell ref="H89:I89"/>
    <mergeCell ref="J89:K89"/>
    <mergeCell ref="P89:R89"/>
    <mergeCell ref="F88:G88"/>
    <mergeCell ref="H88:I88"/>
    <mergeCell ref="J88:K88"/>
    <mergeCell ref="P90:R90"/>
    <mergeCell ref="F91:G91"/>
    <mergeCell ref="H91:I91"/>
    <mergeCell ref="J91:K91"/>
    <mergeCell ref="P91:R91"/>
    <mergeCell ref="F90:G90"/>
    <mergeCell ref="H90:I90"/>
    <mergeCell ref="J90:K90"/>
    <mergeCell ref="P92:R92"/>
    <mergeCell ref="F93:G93"/>
    <mergeCell ref="H93:I93"/>
    <mergeCell ref="J93:K93"/>
    <mergeCell ref="P93:R93"/>
    <mergeCell ref="F92:G92"/>
    <mergeCell ref="H92:I92"/>
    <mergeCell ref="J92:K92"/>
    <mergeCell ref="P94:R94"/>
    <mergeCell ref="F95:G95"/>
    <mergeCell ref="H95:I95"/>
    <mergeCell ref="J95:K95"/>
    <mergeCell ref="P95:R95"/>
    <mergeCell ref="F94:G94"/>
    <mergeCell ref="H94:I94"/>
    <mergeCell ref="J94:K94"/>
    <mergeCell ref="P96:R96"/>
    <mergeCell ref="F97:G97"/>
    <mergeCell ref="H97:I97"/>
    <mergeCell ref="J97:K97"/>
    <mergeCell ref="P97:R97"/>
    <mergeCell ref="F96:G96"/>
    <mergeCell ref="H96:I96"/>
    <mergeCell ref="J96:K96"/>
    <mergeCell ref="P98:R98"/>
    <mergeCell ref="F99:G99"/>
    <mergeCell ref="H99:I99"/>
    <mergeCell ref="J99:K99"/>
    <mergeCell ref="P99:R99"/>
    <mergeCell ref="F98:G98"/>
    <mergeCell ref="H98:I98"/>
    <mergeCell ref="J98:K98"/>
    <mergeCell ref="P100:R100"/>
    <mergeCell ref="F101:G101"/>
    <mergeCell ref="H101:I101"/>
    <mergeCell ref="J101:K101"/>
    <mergeCell ref="P101:R101"/>
    <mergeCell ref="F100:G100"/>
    <mergeCell ref="H100:I100"/>
    <mergeCell ref="J100:K100"/>
    <mergeCell ref="P102:R102"/>
    <mergeCell ref="F103:G103"/>
    <mergeCell ref="H103:I103"/>
    <mergeCell ref="J103:K103"/>
    <mergeCell ref="P103:R103"/>
    <mergeCell ref="F102:G102"/>
    <mergeCell ref="H102:I102"/>
    <mergeCell ref="J102:K102"/>
    <mergeCell ref="P104:R104"/>
    <mergeCell ref="F105:G105"/>
    <mergeCell ref="H105:I105"/>
    <mergeCell ref="J105:K105"/>
    <mergeCell ref="P105:R105"/>
    <mergeCell ref="F104:G104"/>
    <mergeCell ref="H104:I104"/>
    <mergeCell ref="J104:K104"/>
    <mergeCell ref="P106:R106"/>
    <mergeCell ref="F107:G107"/>
    <mergeCell ref="H107:I107"/>
    <mergeCell ref="J107:K107"/>
    <mergeCell ref="P107:R107"/>
    <mergeCell ref="F106:G106"/>
    <mergeCell ref="H106:I106"/>
    <mergeCell ref="J106:K106"/>
    <mergeCell ref="P108:R108"/>
    <mergeCell ref="F109:G109"/>
    <mergeCell ref="H109:I109"/>
    <mergeCell ref="J109:K109"/>
    <mergeCell ref="P109:R109"/>
    <mergeCell ref="F108:G108"/>
    <mergeCell ref="H108:I108"/>
    <mergeCell ref="J108:K108"/>
    <mergeCell ref="P110:R110"/>
    <mergeCell ref="F111:G111"/>
    <mergeCell ref="H111:I111"/>
    <mergeCell ref="J111:K111"/>
    <mergeCell ref="P111:R111"/>
    <mergeCell ref="F110:G110"/>
    <mergeCell ref="H110:I110"/>
    <mergeCell ref="J110:K110"/>
    <mergeCell ref="P112:R112"/>
    <mergeCell ref="F113:G113"/>
    <mergeCell ref="H113:I113"/>
    <mergeCell ref="J113:K113"/>
    <mergeCell ref="P113:R113"/>
    <mergeCell ref="F112:G112"/>
    <mergeCell ref="H112:I112"/>
    <mergeCell ref="J112:K112"/>
    <mergeCell ref="P114:R114"/>
    <mergeCell ref="F115:G115"/>
    <mergeCell ref="H115:I115"/>
    <mergeCell ref="J115:K115"/>
    <mergeCell ref="P115:R115"/>
    <mergeCell ref="F114:G114"/>
    <mergeCell ref="H114:I114"/>
    <mergeCell ref="J114:K114"/>
    <mergeCell ref="P116:R116"/>
    <mergeCell ref="F117:G117"/>
    <mergeCell ref="H117:I117"/>
    <mergeCell ref="J117:K117"/>
    <mergeCell ref="P117:R117"/>
    <mergeCell ref="F116:G116"/>
    <mergeCell ref="H116:I116"/>
    <mergeCell ref="J116:K116"/>
    <mergeCell ref="P118:R118"/>
    <mergeCell ref="F119:G119"/>
    <mergeCell ref="H119:I119"/>
    <mergeCell ref="J119:K119"/>
    <mergeCell ref="P119:R119"/>
    <mergeCell ref="F118:G118"/>
    <mergeCell ref="H118:I118"/>
    <mergeCell ref="J118:K118"/>
    <mergeCell ref="P120:R120"/>
    <mergeCell ref="F121:G121"/>
    <mergeCell ref="H121:I121"/>
    <mergeCell ref="J121:K121"/>
    <mergeCell ref="P121:R121"/>
    <mergeCell ref="F120:G120"/>
    <mergeCell ref="H120:I120"/>
    <mergeCell ref="J120:K120"/>
    <mergeCell ref="P122:R122"/>
    <mergeCell ref="F123:G123"/>
    <mergeCell ref="H123:I123"/>
    <mergeCell ref="J123:K123"/>
    <mergeCell ref="P123:R123"/>
    <mergeCell ref="F122:G122"/>
    <mergeCell ref="H122:I122"/>
    <mergeCell ref="J122:K122"/>
    <mergeCell ref="P124:R124"/>
    <mergeCell ref="F125:G125"/>
    <mergeCell ref="H125:I125"/>
    <mergeCell ref="J125:K125"/>
    <mergeCell ref="P125:R125"/>
    <mergeCell ref="F124:G124"/>
    <mergeCell ref="H124:I124"/>
    <mergeCell ref="J124:K124"/>
    <mergeCell ref="P126:R126"/>
    <mergeCell ref="F127:G127"/>
    <mergeCell ref="H127:I127"/>
    <mergeCell ref="J127:K127"/>
    <mergeCell ref="P127:R127"/>
    <mergeCell ref="F126:G126"/>
    <mergeCell ref="H126:I126"/>
    <mergeCell ref="J126:K126"/>
    <mergeCell ref="P128:R128"/>
    <mergeCell ref="F129:G129"/>
    <mergeCell ref="H129:I129"/>
    <mergeCell ref="J129:K129"/>
    <mergeCell ref="P129:R129"/>
    <mergeCell ref="F128:G128"/>
    <mergeCell ref="H128:I128"/>
    <mergeCell ref="J128:K128"/>
    <mergeCell ref="P130:R130"/>
    <mergeCell ref="F131:G131"/>
    <mergeCell ref="H131:I131"/>
    <mergeCell ref="J131:K131"/>
    <mergeCell ref="P131:R131"/>
    <mergeCell ref="F130:G130"/>
    <mergeCell ref="H130:I130"/>
    <mergeCell ref="J130:K130"/>
    <mergeCell ref="P132:R132"/>
    <mergeCell ref="F133:G133"/>
    <mergeCell ref="H133:I133"/>
    <mergeCell ref="J133:K133"/>
    <mergeCell ref="P133:R133"/>
    <mergeCell ref="F132:G132"/>
    <mergeCell ref="H132:I132"/>
    <mergeCell ref="J132:K132"/>
    <mergeCell ref="P134:R134"/>
    <mergeCell ref="F135:G135"/>
    <mergeCell ref="H135:I135"/>
    <mergeCell ref="J135:K135"/>
    <mergeCell ref="P135:R135"/>
    <mergeCell ref="F134:G134"/>
    <mergeCell ref="H134:I134"/>
    <mergeCell ref="J134:K134"/>
    <mergeCell ref="P136:R136"/>
    <mergeCell ref="F137:G137"/>
    <mergeCell ref="H137:I137"/>
    <mergeCell ref="J137:K137"/>
    <mergeCell ref="P137:R137"/>
    <mergeCell ref="F136:G136"/>
    <mergeCell ref="H136:I136"/>
    <mergeCell ref="J136:K136"/>
    <mergeCell ref="P138:R138"/>
    <mergeCell ref="F139:G139"/>
    <mergeCell ref="H139:I139"/>
    <mergeCell ref="J139:K139"/>
    <mergeCell ref="P139:R139"/>
    <mergeCell ref="F138:G138"/>
    <mergeCell ref="H138:I138"/>
    <mergeCell ref="J138:K138"/>
    <mergeCell ref="H142:I142"/>
    <mergeCell ref="J142:K142"/>
    <mergeCell ref="P140:R140"/>
    <mergeCell ref="F141:G141"/>
    <mergeCell ref="H141:I141"/>
    <mergeCell ref="J141:K141"/>
    <mergeCell ref="P141:R141"/>
    <mergeCell ref="F140:G140"/>
    <mergeCell ref="H140:I140"/>
    <mergeCell ref="J140:K140"/>
    <mergeCell ref="P144:R144"/>
    <mergeCell ref="F144:G144"/>
    <mergeCell ref="H144:I144"/>
    <mergeCell ref="J144:K144"/>
    <mergeCell ref="P142:R142"/>
    <mergeCell ref="F143:G143"/>
    <mergeCell ref="H143:I143"/>
    <mergeCell ref="J143:K143"/>
    <mergeCell ref="P143:R143"/>
    <mergeCell ref="F142:G142"/>
    <mergeCell ref="P145:R145"/>
    <mergeCell ref="F146:G146"/>
    <mergeCell ref="H146:I146"/>
    <mergeCell ref="J146:K146"/>
    <mergeCell ref="P146:R146"/>
    <mergeCell ref="F145:G145"/>
    <mergeCell ref="H145:I145"/>
    <mergeCell ref="J145:K145"/>
    <mergeCell ref="P147:R147"/>
    <mergeCell ref="F148:G148"/>
    <mergeCell ref="H148:I148"/>
    <mergeCell ref="J148:K148"/>
    <mergeCell ref="P148:R148"/>
    <mergeCell ref="F147:G147"/>
    <mergeCell ref="H147:I147"/>
    <mergeCell ref="J147:K147"/>
    <mergeCell ref="P149:R149"/>
    <mergeCell ref="F150:G150"/>
    <mergeCell ref="H150:I150"/>
    <mergeCell ref="J150:K150"/>
    <mergeCell ref="P150:R150"/>
    <mergeCell ref="F149:G149"/>
    <mergeCell ref="H149:I149"/>
    <mergeCell ref="J149:K149"/>
    <mergeCell ref="P152:R152"/>
    <mergeCell ref="B154:T154"/>
    <mergeCell ref="P151:R151"/>
    <mergeCell ref="B152:C152"/>
    <mergeCell ref="F152:G152"/>
    <mergeCell ref="H152:I152"/>
    <mergeCell ref="J152:K152"/>
    <mergeCell ref="F151:G151"/>
    <mergeCell ref="H151:I151"/>
    <mergeCell ref="J151:K151"/>
    <mergeCell ref="P155:R155"/>
    <mergeCell ref="F156:G156"/>
    <mergeCell ref="H156:I156"/>
    <mergeCell ref="J156:K156"/>
    <mergeCell ref="P156:R156"/>
    <mergeCell ref="F155:G155"/>
    <mergeCell ref="H155:I155"/>
    <mergeCell ref="J155:K155"/>
    <mergeCell ref="P158:R158"/>
    <mergeCell ref="B160:T160"/>
    <mergeCell ref="P157:R157"/>
    <mergeCell ref="B158:C158"/>
    <mergeCell ref="F158:G158"/>
    <mergeCell ref="H158:I158"/>
    <mergeCell ref="J158:K158"/>
    <mergeCell ref="F157:G157"/>
    <mergeCell ref="H157:I157"/>
    <mergeCell ref="J157:K157"/>
    <mergeCell ref="P161:R161"/>
    <mergeCell ref="F162:G162"/>
    <mergeCell ref="H162:I162"/>
    <mergeCell ref="J162:K162"/>
    <mergeCell ref="P162:R162"/>
    <mergeCell ref="F161:G161"/>
    <mergeCell ref="H161:I161"/>
    <mergeCell ref="J161:K161"/>
    <mergeCell ref="H165:I165"/>
    <mergeCell ref="J165:K165"/>
    <mergeCell ref="P163:R163"/>
    <mergeCell ref="F164:G164"/>
    <mergeCell ref="H164:I164"/>
    <mergeCell ref="J164:K164"/>
    <mergeCell ref="P164:R164"/>
    <mergeCell ref="F163:G163"/>
    <mergeCell ref="H163:I163"/>
    <mergeCell ref="J163:K163"/>
    <mergeCell ref="F167:G167"/>
    <mergeCell ref="H167:I167"/>
    <mergeCell ref="J167:K167"/>
    <mergeCell ref="P167:R167"/>
    <mergeCell ref="P165:R165"/>
    <mergeCell ref="F166:G166"/>
    <mergeCell ref="H166:I166"/>
    <mergeCell ref="J166:K166"/>
    <mergeCell ref="P166:R166"/>
    <mergeCell ref="F165:G165"/>
    <mergeCell ref="P168:R168"/>
    <mergeCell ref="F169:G169"/>
    <mergeCell ref="H169:I169"/>
    <mergeCell ref="J169:K169"/>
    <mergeCell ref="P169:R169"/>
    <mergeCell ref="F168:G168"/>
    <mergeCell ref="H168:I168"/>
    <mergeCell ref="J168:K168"/>
    <mergeCell ref="P170:R170"/>
    <mergeCell ref="F171:G171"/>
    <mergeCell ref="H171:I171"/>
    <mergeCell ref="J171:K171"/>
    <mergeCell ref="P171:R171"/>
    <mergeCell ref="F170:G170"/>
    <mergeCell ref="H170:I170"/>
    <mergeCell ref="J170:K170"/>
    <mergeCell ref="P172:R172"/>
    <mergeCell ref="F173:G173"/>
    <mergeCell ref="H173:I173"/>
    <mergeCell ref="J173:K173"/>
    <mergeCell ref="P173:R173"/>
    <mergeCell ref="F172:G172"/>
    <mergeCell ref="H172:I172"/>
    <mergeCell ref="J172:K172"/>
    <mergeCell ref="P174:R174"/>
    <mergeCell ref="F175:G175"/>
    <mergeCell ref="H175:I175"/>
    <mergeCell ref="J175:K175"/>
    <mergeCell ref="P175:R175"/>
    <mergeCell ref="F174:G174"/>
    <mergeCell ref="H174:I174"/>
    <mergeCell ref="J174:K174"/>
    <mergeCell ref="B5:C9"/>
    <mergeCell ref="B1:S1"/>
    <mergeCell ref="P176:R176"/>
    <mergeCell ref="B177:C179"/>
    <mergeCell ref="J178:K178"/>
    <mergeCell ref="P178:R178"/>
    <mergeCell ref="B176:C176"/>
    <mergeCell ref="F176:G176"/>
    <mergeCell ref="H176:I176"/>
    <mergeCell ref="J176:K176"/>
  </mergeCells>
  <printOptions/>
  <pageMargins left="0.5905511811023623" right="0.5511811023622047" top="1.062992125984252" bottom="0.8661417322834646" header="0.5118110236220472" footer="0.5118110236220472"/>
  <pageSetup horizontalDpi="300" verticalDpi="300" orientation="portrait" pageOrder="overThenDown" paperSize="8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V100"/>
  <sheetViews>
    <sheetView zoomScale="80" zoomScaleNormal="80" zoomScalePageLayoutView="0" workbookViewId="0" topLeftCell="M1">
      <selection activeCell="I17" sqref="I17"/>
    </sheetView>
  </sheetViews>
  <sheetFormatPr defaultColWidth="10.8515625" defaultRowHeight="12.75"/>
  <cols>
    <col min="1" max="1" width="3.8515625" style="2" customWidth="1"/>
    <col min="2" max="2" width="56.140625" style="2" customWidth="1"/>
    <col min="3" max="3" width="15.00390625" style="187" customWidth="1"/>
    <col min="4" max="26" width="10.8515625" style="187" customWidth="1"/>
    <col min="27" max="27" width="16.421875" style="187" customWidth="1"/>
    <col min="28" max="28" width="10.8515625" style="187" customWidth="1"/>
    <col min="29" max="16384" width="10.8515625" style="2" customWidth="1"/>
  </cols>
  <sheetData>
    <row r="1" spans="1:27" ht="12.75">
      <c r="A1" s="381" t="s">
        <v>638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  <c r="AA1" s="381"/>
    </row>
    <row r="2" spans="1:256" ht="15.75" thickBot="1">
      <c r="A2" s="382" t="s">
        <v>675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256" ht="12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  <c r="IR3" s="187"/>
      <c r="IS3" s="187"/>
      <c r="IT3" s="187"/>
      <c r="IU3" s="187"/>
      <c r="IV3" s="187"/>
    </row>
    <row r="4" spans="1:256" ht="12.75" customHeight="1">
      <c r="A4" s="383" t="s">
        <v>676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  <c r="IR4" s="187"/>
      <c r="IS4" s="187"/>
      <c r="IT4" s="187"/>
      <c r="IU4" s="187"/>
      <c r="IV4" s="187"/>
    </row>
    <row r="5" spans="1:256" ht="15.75" thickBot="1">
      <c r="A5" s="188"/>
      <c r="B5" s="18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88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  <c r="IR5" s="187"/>
      <c r="IS5" s="187"/>
      <c r="IT5" s="187"/>
      <c r="IU5" s="187"/>
      <c r="IV5" s="187"/>
    </row>
    <row r="6" spans="1:256" ht="14.25" thickBot="1">
      <c r="A6" s="189" t="s">
        <v>614</v>
      </c>
      <c r="B6" s="189" t="s">
        <v>615</v>
      </c>
      <c r="C6" s="384" t="s">
        <v>616</v>
      </c>
      <c r="D6" s="385"/>
      <c r="E6" s="385"/>
      <c r="F6" s="385"/>
      <c r="G6" s="385"/>
      <c r="H6" s="385"/>
      <c r="I6" s="385"/>
      <c r="J6" s="386"/>
      <c r="K6" s="387" t="s">
        <v>577</v>
      </c>
      <c r="L6" s="388"/>
      <c r="M6" s="388"/>
      <c r="N6" s="388"/>
      <c r="O6" s="388"/>
      <c r="P6" s="388"/>
      <c r="Q6" s="388"/>
      <c r="R6" s="389"/>
      <c r="S6" s="390" t="s">
        <v>617</v>
      </c>
      <c r="T6" s="385"/>
      <c r="U6" s="385"/>
      <c r="V6" s="385"/>
      <c r="W6" s="385"/>
      <c r="X6" s="385"/>
      <c r="Y6" s="385"/>
      <c r="Z6" s="386"/>
      <c r="AA6" s="391" t="s">
        <v>618</v>
      </c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7"/>
      <c r="CP6" s="187"/>
      <c r="CQ6" s="187"/>
      <c r="CR6" s="187"/>
      <c r="CS6" s="187"/>
      <c r="CT6" s="187"/>
      <c r="CU6" s="187"/>
      <c r="CV6" s="187"/>
      <c r="CW6" s="187"/>
      <c r="CX6" s="187"/>
      <c r="CY6" s="187"/>
      <c r="CZ6" s="187"/>
      <c r="DA6" s="187"/>
      <c r="DB6" s="187"/>
      <c r="DC6" s="187"/>
      <c r="DD6" s="187"/>
      <c r="DE6" s="187"/>
      <c r="DF6" s="187"/>
      <c r="DG6" s="187"/>
      <c r="DH6" s="187"/>
      <c r="DI6" s="187"/>
      <c r="DJ6" s="187"/>
      <c r="DK6" s="187"/>
      <c r="DL6" s="187"/>
      <c r="DM6" s="187"/>
      <c r="DN6" s="187"/>
      <c r="DO6" s="187"/>
      <c r="DP6" s="187"/>
      <c r="DQ6" s="187"/>
      <c r="DR6" s="187"/>
      <c r="DS6" s="187"/>
      <c r="DT6" s="187"/>
      <c r="DU6" s="187"/>
      <c r="DV6" s="187"/>
      <c r="DW6" s="187"/>
      <c r="DX6" s="187"/>
      <c r="DY6" s="187"/>
      <c r="DZ6" s="187"/>
      <c r="EA6" s="187"/>
      <c r="EB6" s="187"/>
      <c r="EC6" s="187"/>
      <c r="ED6" s="187"/>
      <c r="EE6" s="187"/>
      <c r="EF6" s="187"/>
      <c r="EG6" s="187"/>
      <c r="EH6" s="187"/>
      <c r="EI6" s="187"/>
      <c r="EJ6" s="187"/>
      <c r="EK6" s="187"/>
      <c r="EL6" s="187"/>
      <c r="EM6" s="187"/>
      <c r="EN6" s="187"/>
      <c r="EO6" s="187"/>
      <c r="EP6" s="187"/>
      <c r="EQ6" s="187"/>
      <c r="ER6" s="187"/>
      <c r="ES6" s="187"/>
      <c r="ET6" s="187"/>
      <c r="EU6" s="187"/>
      <c r="EV6" s="187"/>
      <c r="EW6" s="187"/>
      <c r="EX6" s="187"/>
      <c r="EY6" s="187"/>
      <c r="EZ6" s="187"/>
      <c r="FA6" s="187"/>
      <c r="FB6" s="187"/>
      <c r="FC6" s="187"/>
      <c r="FD6" s="187"/>
      <c r="FE6" s="187"/>
      <c r="FF6" s="187"/>
      <c r="FG6" s="187"/>
      <c r="FH6" s="187"/>
      <c r="FI6" s="187"/>
      <c r="FJ6" s="187"/>
      <c r="FK6" s="187"/>
      <c r="FL6" s="187"/>
      <c r="FM6" s="187"/>
      <c r="FN6" s="187"/>
      <c r="FO6" s="187"/>
      <c r="FP6" s="187"/>
      <c r="FQ6" s="187"/>
      <c r="FR6" s="187"/>
      <c r="FS6" s="187"/>
      <c r="FT6" s="187"/>
      <c r="FU6" s="187"/>
      <c r="FV6" s="187"/>
      <c r="FW6" s="187"/>
      <c r="FX6" s="187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  <c r="IR6" s="187"/>
      <c r="IS6" s="187"/>
      <c r="IT6" s="187"/>
      <c r="IU6" s="187"/>
      <c r="IV6" s="187"/>
    </row>
    <row r="7" spans="1:256" ht="14.25" thickBot="1">
      <c r="A7" s="190"/>
      <c r="B7" s="191"/>
      <c r="C7" s="192" t="s">
        <v>619</v>
      </c>
      <c r="D7" s="192" t="s">
        <v>620</v>
      </c>
      <c r="E7" s="192" t="s">
        <v>621</v>
      </c>
      <c r="F7" s="192" t="s">
        <v>677</v>
      </c>
      <c r="G7" s="192" t="s">
        <v>678</v>
      </c>
      <c r="H7" s="192" t="s">
        <v>679</v>
      </c>
      <c r="I7" s="192" t="s">
        <v>680</v>
      </c>
      <c r="J7" s="192" t="s">
        <v>681</v>
      </c>
      <c r="K7" s="192" t="s">
        <v>619</v>
      </c>
      <c r="L7" s="192" t="s">
        <v>620</v>
      </c>
      <c r="M7" s="192" t="s">
        <v>621</v>
      </c>
      <c r="N7" s="192" t="s">
        <v>677</v>
      </c>
      <c r="O7" s="192" t="s">
        <v>678</v>
      </c>
      <c r="P7" s="192" t="s">
        <v>679</v>
      </c>
      <c r="Q7" s="192" t="s">
        <v>680</v>
      </c>
      <c r="R7" s="192" t="s">
        <v>681</v>
      </c>
      <c r="S7" s="192" t="s">
        <v>619</v>
      </c>
      <c r="T7" s="192" t="s">
        <v>620</v>
      </c>
      <c r="U7" s="193" t="s">
        <v>621</v>
      </c>
      <c r="V7" s="194" t="s">
        <v>677</v>
      </c>
      <c r="W7" s="194" t="s">
        <v>678</v>
      </c>
      <c r="X7" s="194" t="s">
        <v>679</v>
      </c>
      <c r="Y7" s="194" t="s">
        <v>680</v>
      </c>
      <c r="Z7" s="194" t="s">
        <v>681</v>
      </c>
      <c r="AA7" s="392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  <c r="IT7" s="187"/>
      <c r="IU7" s="187"/>
      <c r="IV7" s="187"/>
    </row>
    <row r="8" spans="1:256" ht="14.25" thickBot="1">
      <c r="A8" s="195">
        <v>1</v>
      </c>
      <c r="B8" s="196" t="s">
        <v>682</v>
      </c>
      <c r="C8" s="197">
        <v>0</v>
      </c>
      <c r="D8" s="198">
        <v>0</v>
      </c>
      <c r="E8" s="199">
        <v>42667.7</v>
      </c>
      <c r="F8" s="199">
        <v>11581.7</v>
      </c>
      <c r="G8" s="199">
        <v>65059.37</v>
      </c>
      <c r="H8" s="199">
        <v>0</v>
      </c>
      <c r="I8" s="199">
        <v>0</v>
      </c>
      <c r="J8" s="200">
        <v>30900</v>
      </c>
      <c r="K8" s="201">
        <v>0</v>
      </c>
      <c r="L8" s="199">
        <v>0</v>
      </c>
      <c r="M8" s="199">
        <v>2952.5</v>
      </c>
      <c r="N8" s="199">
        <v>0</v>
      </c>
      <c r="O8" s="199">
        <v>0</v>
      </c>
      <c r="P8" s="199">
        <v>0</v>
      </c>
      <c r="Q8" s="199">
        <v>0</v>
      </c>
      <c r="R8" s="200">
        <v>432</v>
      </c>
      <c r="S8" s="201"/>
      <c r="T8" s="199"/>
      <c r="U8" s="199"/>
      <c r="V8" s="199"/>
      <c r="W8" s="199"/>
      <c r="X8" s="199"/>
      <c r="Y8" s="199"/>
      <c r="Z8" s="200"/>
      <c r="AA8" s="164">
        <f aca="true" t="shared" si="0" ref="AA8:AA31">SUM(C8:Z8)</f>
        <v>153593.27</v>
      </c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  <c r="DX8" s="187"/>
      <c r="DY8" s="187"/>
      <c r="DZ8" s="187"/>
      <c r="EA8" s="187"/>
      <c r="EB8" s="187"/>
      <c r="EC8" s="187"/>
      <c r="ED8" s="187"/>
      <c r="EE8" s="187"/>
      <c r="EF8" s="187"/>
      <c r="EG8" s="187"/>
      <c r="EH8" s="187"/>
      <c r="EI8" s="187"/>
      <c r="EJ8" s="187"/>
      <c r="EK8" s="187"/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7"/>
      <c r="EX8" s="187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7"/>
      <c r="FK8" s="187"/>
      <c r="FL8" s="187"/>
      <c r="FM8" s="187"/>
      <c r="FN8" s="187"/>
      <c r="FO8" s="187"/>
      <c r="FP8" s="187"/>
      <c r="FQ8" s="187"/>
      <c r="FR8" s="187"/>
      <c r="FS8" s="187"/>
      <c r="FT8" s="187"/>
      <c r="FU8" s="187"/>
      <c r="FV8" s="187"/>
      <c r="FW8" s="187"/>
      <c r="FX8" s="187"/>
      <c r="FY8" s="187"/>
      <c r="FZ8" s="187"/>
      <c r="GA8" s="187"/>
      <c r="GB8" s="187"/>
      <c r="GC8" s="187"/>
      <c r="GD8" s="187"/>
      <c r="GE8" s="187"/>
      <c r="GF8" s="187"/>
      <c r="GG8" s="187"/>
      <c r="GH8" s="187"/>
      <c r="GI8" s="187"/>
      <c r="GJ8" s="187"/>
      <c r="GK8" s="187"/>
      <c r="GL8" s="187"/>
      <c r="GM8" s="187"/>
      <c r="GN8" s="187"/>
      <c r="GO8" s="187"/>
      <c r="GP8" s="187"/>
      <c r="GQ8" s="187"/>
      <c r="GR8" s="187"/>
      <c r="GS8" s="187"/>
      <c r="GT8" s="187"/>
      <c r="GU8" s="187"/>
      <c r="GV8" s="187"/>
      <c r="GW8" s="187"/>
      <c r="GX8" s="187"/>
      <c r="GY8" s="187"/>
      <c r="GZ8" s="187"/>
      <c r="HA8" s="187"/>
      <c r="HB8" s="187"/>
      <c r="HC8" s="187"/>
      <c r="HD8" s="187"/>
      <c r="HE8" s="187"/>
      <c r="HF8" s="187"/>
      <c r="HG8" s="187"/>
      <c r="HH8" s="187"/>
      <c r="HI8" s="187"/>
      <c r="HJ8" s="187"/>
      <c r="HK8" s="187"/>
      <c r="HL8" s="187"/>
      <c r="HM8" s="187"/>
      <c r="HN8" s="187"/>
      <c r="HO8" s="187"/>
      <c r="HP8" s="187"/>
      <c r="HQ8" s="187"/>
      <c r="HR8" s="187"/>
      <c r="HS8" s="187"/>
      <c r="HT8" s="187"/>
      <c r="HU8" s="187"/>
      <c r="HV8" s="187"/>
      <c r="HW8" s="187"/>
      <c r="HX8" s="187"/>
      <c r="HY8" s="187"/>
      <c r="HZ8" s="187"/>
      <c r="IA8" s="187"/>
      <c r="IB8" s="187"/>
      <c r="IC8" s="187"/>
      <c r="ID8" s="187"/>
      <c r="IE8" s="187"/>
      <c r="IF8" s="187"/>
      <c r="IG8" s="187"/>
      <c r="IH8" s="187"/>
      <c r="II8" s="187"/>
      <c r="IJ8" s="187"/>
      <c r="IK8" s="187"/>
      <c r="IL8" s="187"/>
      <c r="IM8" s="187"/>
      <c r="IN8" s="187"/>
      <c r="IO8" s="187"/>
      <c r="IP8" s="187"/>
      <c r="IQ8" s="187"/>
      <c r="IR8" s="187"/>
      <c r="IS8" s="187"/>
      <c r="IT8" s="187"/>
      <c r="IU8" s="187"/>
      <c r="IV8" s="187"/>
    </row>
    <row r="9" spans="1:256" ht="14.25" thickBot="1">
      <c r="A9" s="195">
        <v>2</v>
      </c>
      <c r="B9" s="196" t="s">
        <v>683</v>
      </c>
      <c r="C9" s="197">
        <v>0</v>
      </c>
      <c r="D9" s="198">
        <v>90600</v>
      </c>
      <c r="E9" s="199">
        <v>242840.71</v>
      </c>
      <c r="F9" s="199">
        <v>27038.675</v>
      </c>
      <c r="G9" s="199">
        <v>214267</v>
      </c>
      <c r="H9" s="199">
        <v>0</v>
      </c>
      <c r="I9" s="199">
        <v>25634</v>
      </c>
      <c r="J9" s="200">
        <v>68190</v>
      </c>
      <c r="K9" s="201">
        <v>0</v>
      </c>
      <c r="L9" s="199">
        <v>0</v>
      </c>
      <c r="M9" s="199">
        <v>0</v>
      </c>
      <c r="N9" s="199">
        <v>445</v>
      </c>
      <c r="O9" s="199">
        <v>0</v>
      </c>
      <c r="P9" s="199">
        <v>0</v>
      </c>
      <c r="Q9" s="199">
        <v>0</v>
      </c>
      <c r="R9" s="200">
        <v>0</v>
      </c>
      <c r="S9" s="201"/>
      <c r="T9" s="199"/>
      <c r="U9" s="199"/>
      <c r="V9" s="199"/>
      <c r="W9" s="199"/>
      <c r="X9" s="199"/>
      <c r="Y9" s="199"/>
      <c r="Z9" s="200"/>
      <c r="AA9" s="164">
        <f t="shared" si="0"/>
        <v>669015.385</v>
      </c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  <c r="DO9" s="187"/>
      <c r="DP9" s="187"/>
      <c r="DQ9" s="187"/>
      <c r="DR9" s="187"/>
      <c r="DS9" s="187"/>
      <c r="DT9" s="187"/>
      <c r="DU9" s="187"/>
      <c r="DV9" s="187"/>
      <c r="DW9" s="187"/>
      <c r="DX9" s="187"/>
      <c r="DY9" s="187"/>
      <c r="DZ9" s="187"/>
      <c r="EA9" s="187"/>
      <c r="EB9" s="187"/>
      <c r="EC9" s="187"/>
      <c r="ED9" s="187"/>
      <c r="EE9" s="187"/>
      <c r="EF9" s="187"/>
      <c r="EG9" s="187"/>
      <c r="EH9" s="187"/>
      <c r="EI9" s="187"/>
      <c r="EJ9" s="187"/>
      <c r="EK9" s="187"/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7"/>
      <c r="EX9" s="187"/>
      <c r="EY9" s="187"/>
      <c r="EZ9" s="187"/>
      <c r="FA9" s="187"/>
      <c r="FB9" s="187"/>
      <c r="FC9" s="187"/>
      <c r="FD9" s="187"/>
      <c r="FE9" s="187"/>
      <c r="FF9" s="187"/>
      <c r="FG9" s="187"/>
      <c r="FH9" s="187"/>
      <c r="FI9" s="187"/>
      <c r="FJ9" s="187"/>
      <c r="FK9" s="187"/>
      <c r="FL9" s="187"/>
      <c r="FM9" s="187"/>
      <c r="FN9" s="187"/>
      <c r="FO9" s="187"/>
      <c r="FP9" s="187"/>
      <c r="FQ9" s="187"/>
      <c r="FR9" s="187"/>
      <c r="FS9" s="187"/>
      <c r="FT9" s="187"/>
      <c r="FU9" s="187"/>
      <c r="FV9" s="187"/>
      <c r="FW9" s="187"/>
      <c r="FX9" s="187"/>
      <c r="FY9" s="187"/>
      <c r="FZ9" s="187"/>
      <c r="GA9" s="187"/>
      <c r="GB9" s="187"/>
      <c r="GC9" s="187"/>
      <c r="GD9" s="187"/>
      <c r="GE9" s="187"/>
      <c r="GF9" s="187"/>
      <c r="GG9" s="187"/>
      <c r="GH9" s="187"/>
      <c r="GI9" s="187"/>
      <c r="GJ9" s="187"/>
      <c r="GK9" s="187"/>
      <c r="GL9" s="187"/>
      <c r="GM9" s="187"/>
      <c r="GN9" s="187"/>
      <c r="GO9" s="187"/>
      <c r="GP9" s="187"/>
      <c r="GQ9" s="187"/>
      <c r="GR9" s="187"/>
      <c r="GS9" s="187"/>
      <c r="GT9" s="187"/>
      <c r="GU9" s="187"/>
      <c r="GV9" s="187"/>
      <c r="GW9" s="187"/>
      <c r="GX9" s="187"/>
      <c r="GY9" s="187"/>
      <c r="GZ9" s="187"/>
      <c r="HA9" s="187"/>
      <c r="HB9" s="187"/>
      <c r="HC9" s="187"/>
      <c r="HD9" s="187"/>
      <c r="HE9" s="187"/>
      <c r="HF9" s="187"/>
      <c r="HG9" s="187"/>
      <c r="HH9" s="187"/>
      <c r="HI9" s="187"/>
      <c r="HJ9" s="187"/>
      <c r="HK9" s="187"/>
      <c r="HL9" s="187"/>
      <c r="HM9" s="187"/>
      <c r="HN9" s="187"/>
      <c r="HO9" s="187"/>
      <c r="HP9" s="187"/>
      <c r="HQ9" s="187"/>
      <c r="HR9" s="187"/>
      <c r="HS9" s="187"/>
      <c r="HT9" s="187"/>
      <c r="HU9" s="187"/>
      <c r="HV9" s="187"/>
      <c r="HW9" s="187"/>
      <c r="HX9" s="187"/>
      <c r="HY9" s="187"/>
      <c r="HZ9" s="187"/>
      <c r="IA9" s="187"/>
      <c r="IB9" s="187"/>
      <c r="IC9" s="187"/>
      <c r="ID9" s="187"/>
      <c r="IE9" s="187"/>
      <c r="IF9" s="187"/>
      <c r="IG9" s="187"/>
      <c r="IH9" s="187"/>
      <c r="II9" s="187"/>
      <c r="IJ9" s="187"/>
      <c r="IK9" s="187"/>
      <c r="IL9" s="187"/>
      <c r="IM9" s="187"/>
      <c r="IN9" s="187"/>
      <c r="IO9" s="187"/>
      <c r="IP9" s="187"/>
      <c r="IQ9" s="187"/>
      <c r="IR9" s="187"/>
      <c r="IS9" s="187"/>
      <c r="IT9" s="187"/>
      <c r="IU9" s="187"/>
      <c r="IV9" s="187"/>
    </row>
    <row r="10" spans="1:256" ht="25.5" customHeight="1" thickBot="1">
      <c r="A10" s="195">
        <v>3</v>
      </c>
      <c r="B10" s="196" t="s">
        <v>684</v>
      </c>
      <c r="C10" s="197">
        <v>0</v>
      </c>
      <c r="D10" s="198">
        <v>1060</v>
      </c>
      <c r="E10" s="199">
        <v>55607.33</v>
      </c>
      <c r="F10" s="199">
        <v>41158.056666666664</v>
      </c>
      <c r="G10" s="199">
        <v>0</v>
      </c>
      <c r="H10" s="199">
        <v>0</v>
      </c>
      <c r="I10" s="199">
        <v>0</v>
      </c>
      <c r="J10" s="200">
        <v>24600</v>
      </c>
      <c r="K10" s="201">
        <v>0</v>
      </c>
      <c r="L10" s="199">
        <v>0</v>
      </c>
      <c r="M10" s="199">
        <v>0</v>
      </c>
      <c r="N10" s="199">
        <v>0</v>
      </c>
      <c r="O10" s="199">
        <v>0</v>
      </c>
      <c r="P10" s="199">
        <v>0</v>
      </c>
      <c r="Q10" s="199">
        <v>735</v>
      </c>
      <c r="R10" s="200">
        <v>0</v>
      </c>
      <c r="S10" s="201"/>
      <c r="T10" s="199"/>
      <c r="U10" s="199"/>
      <c r="V10" s="199">
        <v>0</v>
      </c>
      <c r="W10" s="199">
        <v>0</v>
      </c>
      <c r="X10" s="199">
        <v>2093</v>
      </c>
      <c r="Y10" s="199">
        <v>0</v>
      </c>
      <c r="Z10" s="200">
        <v>0</v>
      </c>
      <c r="AA10" s="164">
        <f t="shared" si="0"/>
        <v>125253.38666666666</v>
      </c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  <c r="EG10" s="187"/>
      <c r="EH10" s="187"/>
      <c r="EI10" s="187"/>
      <c r="EJ10" s="187"/>
      <c r="EK10" s="187"/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7"/>
      <c r="EX10" s="187"/>
      <c r="EY10" s="187"/>
      <c r="EZ10" s="187"/>
      <c r="FA10" s="187"/>
      <c r="FB10" s="187"/>
      <c r="FC10" s="187"/>
      <c r="FD10" s="187"/>
      <c r="FE10" s="187"/>
      <c r="FF10" s="187"/>
      <c r="FG10" s="187"/>
      <c r="FH10" s="187"/>
      <c r="FI10" s="187"/>
      <c r="FJ10" s="187"/>
      <c r="FK10" s="187"/>
      <c r="FL10" s="187"/>
      <c r="FM10" s="187"/>
      <c r="FN10" s="187"/>
      <c r="FO10" s="187"/>
      <c r="FP10" s="187"/>
      <c r="FQ10" s="187"/>
      <c r="FR10" s="187"/>
      <c r="FS10" s="187"/>
      <c r="FT10" s="187"/>
      <c r="FU10" s="187"/>
      <c r="FV10" s="187"/>
      <c r="FW10" s="187"/>
      <c r="FX10" s="187"/>
      <c r="FY10" s="187"/>
      <c r="FZ10" s="187"/>
      <c r="GA10" s="187"/>
      <c r="GB10" s="187"/>
      <c r="GC10" s="187"/>
      <c r="GD10" s="187"/>
      <c r="GE10" s="187"/>
      <c r="GF10" s="187"/>
      <c r="GG10" s="187"/>
      <c r="GH10" s="187"/>
      <c r="GI10" s="187"/>
      <c r="GJ10" s="187"/>
      <c r="GK10" s="187"/>
      <c r="GL10" s="187"/>
      <c r="GM10" s="187"/>
      <c r="GN10" s="187"/>
      <c r="GO10" s="187"/>
      <c r="GP10" s="187"/>
      <c r="GQ10" s="187"/>
      <c r="GR10" s="187"/>
      <c r="GS10" s="187"/>
      <c r="GT10" s="187"/>
      <c r="GU10" s="187"/>
      <c r="GV10" s="187"/>
      <c r="GW10" s="187"/>
      <c r="GX10" s="187"/>
      <c r="GY10" s="187"/>
      <c r="GZ10" s="187"/>
      <c r="HA10" s="187"/>
      <c r="HB10" s="187"/>
      <c r="HC10" s="187"/>
      <c r="HD10" s="187"/>
      <c r="HE10" s="187"/>
      <c r="HF10" s="187"/>
      <c r="HG10" s="187"/>
      <c r="HH10" s="187"/>
      <c r="HI10" s="187"/>
      <c r="HJ10" s="187"/>
      <c r="HK10" s="187"/>
      <c r="HL10" s="187"/>
      <c r="HM10" s="187"/>
      <c r="HN10" s="187"/>
      <c r="HO10" s="187"/>
      <c r="HP10" s="187"/>
      <c r="HQ10" s="187"/>
      <c r="HR10" s="187"/>
      <c r="HS10" s="187"/>
      <c r="HT10" s="187"/>
      <c r="HU10" s="187"/>
      <c r="HV10" s="187"/>
      <c r="HW10" s="187"/>
      <c r="HX10" s="187"/>
      <c r="HY10" s="187"/>
      <c r="HZ10" s="187"/>
      <c r="IA10" s="187"/>
      <c r="IB10" s="187"/>
      <c r="IC10" s="187"/>
      <c r="ID10" s="187"/>
      <c r="IE10" s="187"/>
      <c r="IF10" s="187"/>
      <c r="IG10" s="187"/>
      <c r="IH10" s="187"/>
      <c r="II10" s="187"/>
      <c r="IJ10" s="187"/>
      <c r="IK10" s="187"/>
      <c r="IL10" s="187"/>
      <c r="IM10" s="187"/>
      <c r="IN10" s="187"/>
      <c r="IO10" s="187"/>
      <c r="IP10" s="187"/>
      <c r="IQ10" s="187"/>
      <c r="IR10" s="187"/>
      <c r="IS10" s="187"/>
      <c r="IT10" s="187"/>
      <c r="IU10" s="187"/>
      <c r="IV10" s="187"/>
    </row>
    <row r="11" spans="1:256" ht="12" customHeight="1" thickBot="1">
      <c r="A11" s="195">
        <v>4</v>
      </c>
      <c r="B11" s="196" t="s">
        <v>622</v>
      </c>
      <c r="C11" s="197">
        <v>0</v>
      </c>
      <c r="D11" s="198">
        <v>1695</v>
      </c>
      <c r="E11" s="199">
        <v>47921.35</v>
      </c>
      <c r="F11" s="199">
        <v>96255.45</v>
      </c>
      <c r="G11" s="199">
        <v>143090</v>
      </c>
      <c r="H11" s="199">
        <v>0</v>
      </c>
      <c r="I11" s="199">
        <v>32500</v>
      </c>
      <c r="J11" s="200">
        <v>0</v>
      </c>
      <c r="K11" s="201">
        <v>0</v>
      </c>
      <c r="L11" s="199">
        <v>1386</v>
      </c>
      <c r="M11" s="199">
        <v>0</v>
      </c>
      <c r="N11" s="199">
        <v>0</v>
      </c>
      <c r="O11" s="199">
        <v>0</v>
      </c>
      <c r="P11" s="199">
        <v>0</v>
      </c>
      <c r="Q11" s="199">
        <v>0</v>
      </c>
      <c r="R11" s="200">
        <v>0</v>
      </c>
      <c r="S11" s="201"/>
      <c r="T11" s="199"/>
      <c r="U11" s="199"/>
      <c r="V11" s="199"/>
      <c r="W11" s="199"/>
      <c r="X11" s="199"/>
      <c r="Y11" s="199"/>
      <c r="Z11" s="200"/>
      <c r="AA11" s="164">
        <f t="shared" si="0"/>
        <v>322847.8</v>
      </c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7"/>
      <c r="DX11" s="187"/>
      <c r="DY11" s="187"/>
      <c r="DZ11" s="187"/>
      <c r="EA11" s="187"/>
      <c r="EB11" s="187"/>
      <c r="EC11" s="187"/>
      <c r="ED11" s="187"/>
      <c r="EE11" s="187"/>
      <c r="EF11" s="187"/>
      <c r="EG11" s="187"/>
      <c r="EH11" s="187"/>
      <c r="EI11" s="187"/>
      <c r="EJ11" s="187"/>
      <c r="EK11" s="187"/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7"/>
      <c r="FL11" s="187"/>
      <c r="FM11" s="187"/>
      <c r="FN11" s="187"/>
      <c r="FO11" s="187"/>
      <c r="FP11" s="187"/>
      <c r="FQ11" s="187"/>
      <c r="FR11" s="187"/>
      <c r="FS11" s="187"/>
      <c r="FT11" s="187"/>
      <c r="FU11" s="187"/>
      <c r="FV11" s="187"/>
      <c r="FW11" s="187"/>
      <c r="FX11" s="187"/>
      <c r="FY11" s="187"/>
      <c r="FZ11" s="187"/>
      <c r="GA11" s="187"/>
      <c r="GB11" s="187"/>
      <c r="GC11" s="187"/>
      <c r="GD11" s="187"/>
      <c r="GE11" s="187"/>
      <c r="GF11" s="187"/>
      <c r="GG11" s="187"/>
      <c r="GH11" s="187"/>
      <c r="GI11" s="187"/>
      <c r="GJ11" s="187"/>
      <c r="GK11" s="187"/>
      <c r="GL11" s="187"/>
      <c r="GM11" s="187"/>
      <c r="GN11" s="187"/>
      <c r="GO11" s="187"/>
      <c r="GP11" s="187"/>
      <c r="GQ11" s="187"/>
      <c r="GR11" s="187"/>
      <c r="GS11" s="187"/>
      <c r="GT11" s="187"/>
      <c r="GU11" s="187"/>
      <c r="GV11" s="187"/>
      <c r="GW11" s="187"/>
      <c r="GX11" s="187"/>
      <c r="GY11" s="187"/>
      <c r="GZ11" s="187"/>
      <c r="HA11" s="187"/>
      <c r="HB11" s="187"/>
      <c r="HC11" s="187"/>
      <c r="HD11" s="187"/>
      <c r="HE11" s="187"/>
      <c r="HF11" s="187"/>
      <c r="HG11" s="187"/>
      <c r="HH11" s="187"/>
      <c r="HI11" s="187"/>
      <c r="HJ11" s="187"/>
      <c r="HK11" s="187"/>
      <c r="HL11" s="187"/>
      <c r="HM11" s="187"/>
      <c r="HN11" s="187"/>
      <c r="HO11" s="187"/>
      <c r="HP11" s="187"/>
      <c r="HQ11" s="187"/>
      <c r="HR11" s="187"/>
      <c r="HS11" s="187"/>
      <c r="HT11" s="187"/>
      <c r="HU11" s="187"/>
      <c r="HV11" s="187"/>
      <c r="HW11" s="187"/>
      <c r="HX11" s="187"/>
      <c r="HY11" s="187"/>
      <c r="HZ11" s="187"/>
      <c r="IA11" s="187"/>
      <c r="IB11" s="187"/>
      <c r="IC11" s="187"/>
      <c r="ID11" s="187"/>
      <c r="IE11" s="187"/>
      <c r="IF11" s="187"/>
      <c r="IG11" s="187"/>
      <c r="IH11" s="187"/>
      <c r="II11" s="187"/>
      <c r="IJ11" s="187"/>
      <c r="IK11" s="187"/>
      <c r="IL11" s="187"/>
      <c r="IM11" s="187"/>
      <c r="IN11" s="187"/>
      <c r="IO11" s="187"/>
      <c r="IP11" s="187"/>
      <c r="IQ11" s="187"/>
      <c r="IR11" s="187"/>
      <c r="IS11" s="187"/>
      <c r="IT11" s="187"/>
      <c r="IU11" s="187"/>
      <c r="IV11" s="187"/>
    </row>
    <row r="12" spans="1:256" ht="12" customHeight="1" thickBot="1">
      <c r="A12" s="195">
        <v>5</v>
      </c>
      <c r="B12" s="196" t="s">
        <v>685</v>
      </c>
      <c r="C12" s="197">
        <v>0</v>
      </c>
      <c r="D12" s="198">
        <v>0</v>
      </c>
      <c r="E12" s="199">
        <v>35400</v>
      </c>
      <c r="F12" s="199">
        <v>8852.119999999999</v>
      </c>
      <c r="G12" s="199">
        <v>0</v>
      </c>
      <c r="H12" s="199">
        <v>50338.8</v>
      </c>
      <c r="I12" s="199">
        <v>9923</v>
      </c>
      <c r="J12" s="200">
        <v>8900</v>
      </c>
      <c r="K12" s="201">
        <v>0</v>
      </c>
      <c r="L12" s="199">
        <v>0</v>
      </c>
      <c r="M12" s="199">
        <v>0</v>
      </c>
      <c r="N12" s="199">
        <v>0</v>
      </c>
      <c r="O12" s="199">
        <v>0</v>
      </c>
      <c r="P12" s="199">
        <v>0</v>
      </c>
      <c r="Q12" s="199">
        <v>9800</v>
      </c>
      <c r="R12" s="200">
        <v>0</v>
      </c>
      <c r="S12" s="201"/>
      <c r="T12" s="199"/>
      <c r="U12" s="199"/>
      <c r="V12" s="199">
        <v>271750</v>
      </c>
      <c r="W12" s="199">
        <v>0</v>
      </c>
      <c r="X12" s="199">
        <v>0</v>
      </c>
      <c r="Y12" s="199">
        <v>0</v>
      </c>
      <c r="Z12" s="200">
        <v>55780</v>
      </c>
      <c r="AA12" s="164">
        <f t="shared" si="0"/>
        <v>450743.92</v>
      </c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  <row r="13" spans="1:256" ht="12" customHeight="1" thickBot="1">
      <c r="A13" s="195">
        <v>6</v>
      </c>
      <c r="B13" s="202" t="s">
        <v>686</v>
      </c>
      <c r="C13" s="197">
        <v>0</v>
      </c>
      <c r="D13" s="198">
        <v>35150</v>
      </c>
      <c r="E13" s="199">
        <v>77084.2</v>
      </c>
      <c r="F13" s="199">
        <v>145575.22</v>
      </c>
      <c r="G13" s="199">
        <v>24500</v>
      </c>
      <c r="H13" s="199">
        <v>0</v>
      </c>
      <c r="I13" s="199">
        <v>0</v>
      </c>
      <c r="J13" s="200">
        <v>53036.8</v>
      </c>
      <c r="K13" s="201">
        <v>0</v>
      </c>
      <c r="L13" s="199">
        <v>0</v>
      </c>
      <c r="M13" s="199">
        <v>4390</v>
      </c>
      <c r="N13" s="199">
        <v>0</v>
      </c>
      <c r="O13" s="199">
        <v>0</v>
      </c>
      <c r="P13" s="199">
        <v>0</v>
      </c>
      <c r="Q13" s="199">
        <v>0</v>
      </c>
      <c r="R13" s="200">
        <v>0</v>
      </c>
      <c r="S13" s="201"/>
      <c r="T13" s="199"/>
      <c r="U13" s="199"/>
      <c r="V13" s="199">
        <v>32994</v>
      </c>
      <c r="W13" s="199">
        <v>0</v>
      </c>
      <c r="X13" s="199">
        <v>3980</v>
      </c>
      <c r="Y13" s="199">
        <v>0</v>
      </c>
      <c r="Z13" s="200">
        <v>0</v>
      </c>
      <c r="AA13" s="164">
        <f t="shared" si="0"/>
        <v>376710.22</v>
      </c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7"/>
      <c r="DX13" s="187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7"/>
      <c r="EK13" s="187"/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7"/>
      <c r="EX13" s="187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7"/>
      <c r="FL13" s="187"/>
      <c r="FM13" s="187"/>
      <c r="FN13" s="187"/>
      <c r="FO13" s="187"/>
      <c r="FP13" s="187"/>
      <c r="FQ13" s="187"/>
      <c r="FR13" s="187"/>
      <c r="FS13" s="187"/>
      <c r="FT13" s="187"/>
      <c r="FU13" s="187"/>
      <c r="FV13" s="187"/>
      <c r="FW13" s="187"/>
      <c r="FX13" s="187"/>
      <c r="FY13" s="187"/>
      <c r="FZ13" s="187"/>
      <c r="GA13" s="187"/>
      <c r="GB13" s="187"/>
      <c r="GC13" s="187"/>
      <c r="GD13" s="187"/>
      <c r="GE13" s="187"/>
      <c r="GF13" s="187"/>
      <c r="GG13" s="187"/>
      <c r="GH13" s="187"/>
      <c r="GI13" s="187"/>
      <c r="GJ13" s="187"/>
      <c r="GK13" s="187"/>
      <c r="GL13" s="187"/>
      <c r="GM13" s="187"/>
      <c r="GN13" s="187"/>
      <c r="GO13" s="187"/>
      <c r="GP13" s="187"/>
      <c r="GQ13" s="187"/>
      <c r="GR13" s="187"/>
      <c r="GS13" s="187"/>
      <c r="GT13" s="187"/>
      <c r="GU13" s="187"/>
      <c r="GV13" s="187"/>
      <c r="GW13" s="187"/>
      <c r="GX13" s="187"/>
      <c r="GY13" s="187"/>
      <c r="GZ13" s="187"/>
      <c r="HA13" s="187"/>
      <c r="HB13" s="187"/>
      <c r="HC13" s="187"/>
      <c r="HD13" s="187"/>
      <c r="HE13" s="187"/>
      <c r="HF13" s="187"/>
      <c r="HG13" s="187"/>
      <c r="HH13" s="187"/>
      <c r="HI13" s="187"/>
      <c r="HJ13" s="187"/>
      <c r="HK13" s="187"/>
      <c r="HL13" s="187"/>
      <c r="HM13" s="187"/>
      <c r="HN13" s="187"/>
      <c r="HO13" s="187"/>
      <c r="HP13" s="187"/>
      <c r="HQ13" s="187"/>
      <c r="HR13" s="187"/>
      <c r="HS13" s="187"/>
      <c r="HT13" s="187"/>
      <c r="HU13" s="187"/>
      <c r="HV13" s="187"/>
      <c r="HW13" s="187"/>
      <c r="HX13" s="187"/>
      <c r="HY13" s="187"/>
      <c r="HZ13" s="187"/>
      <c r="IA13" s="187"/>
      <c r="IB13" s="187"/>
      <c r="IC13" s="187"/>
      <c r="ID13" s="187"/>
      <c r="IE13" s="187"/>
      <c r="IF13" s="187"/>
      <c r="IG13" s="187"/>
      <c r="IH13" s="187"/>
      <c r="II13" s="187"/>
      <c r="IJ13" s="187"/>
      <c r="IK13" s="187"/>
      <c r="IL13" s="187"/>
      <c r="IM13" s="187"/>
      <c r="IN13" s="187"/>
      <c r="IO13" s="187"/>
      <c r="IP13" s="187"/>
      <c r="IQ13" s="187"/>
      <c r="IR13" s="187"/>
      <c r="IS13" s="187"/>
      <c r="IT13" s="187"/>
      <c r="IU13" s="187"/>
      <c r="IV13" s="187"/>
    </row>
    <row r="14" spans="1:256" ht="12" customHeight="1" thickBot="1">
      <c r="A14" s="195">
        <v>7</v>
      </c>
      <c r="B14" s="196" t="s">
        <v>623</v>
      </c>
      <c r="C14" s="197">
        <v>0</v>
      </c>
      <c r="D14" s="198">
        <v>1951.6</v>
      </c>
      <c r="E14" s="199">
        <v>184810.9</v>
      </c>
      <c r="F14" s="199">
        <v>3578.4</v>
      </c>
      <c r="G14" s="199">
        <v>27650</v>
      </c>
      <c r="H14" s="199">
        <v>0</v>
      </c>
      <c r="I14" s="199">
        <v>0</v>
      </c>
      <c r="J14" s="200">
        <v>24600</v>
      </c>
      <c r="K14" s="201"/>
      <c r="L14" s="199"/>
      <c r="M14" s="199"/>
      <c r="N14" s="199"/>
      <c r="O14" s="199"/>
      <c r="P14" s="199"/>
      <c r="Q14" s="199"/>
      <c r="R14" s="200"/>
      <c r="S14" s="201"/>
      <c r="T14" s="199"/>
      <c r="U14" s="199"/>
      <c r="V14" s="199"/>
      <c r="W14" s="199"/>
      <c r="X14" s="199"/>
      <c r="Y14" s="199"/>
      <c r="Z14" s="200"/>
      <c r="AA14" s="164">
        <f t="shared" si="0"/>
        <v>242590.9</v>
      </c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DW14" s="187"/>
      <c r="DX14" s="187"/>
      <c r="DY14" s="187"/>
      <c r="DZ14" s="187"/>
      <c r="EA14" s="187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87"/>
      <c r="FD14" s="187"/>
      <c r="FE14" s="187"/>
      <c r="FF14" s="187"/>
      <c r="FG14" s="187"/>
      <c r="FH14" s="187"/>
      <c r="FI14" s="187"/>
      <c r="FJ14" s="187"/>
      <c r="FK14" s="187"/>
      <c r="FL14" s="187"/>
      <c r="FM14" s="187"/>
      <c r="FN14" s="187"/>
      <c r="FO14" s="187"/>
      <c r="FP14" s="187"/>
      <c r="FQ14" s="187"/>
      <c r="FR14" s="187"/>
      <c r="FS14" s="187"/>
      <c r="FT14" s="187"/>
      <c r="FU14" s="187"/>
      <c r="FV14" s="187"/>
      <c r="FW14" s="187"/>
      <c r="FX14" s="187"/>
      <c r="FY14" s="187"/>
      <c r="FZ14" s="187"/>
      <c r="GA14" s="187"/>
      <c r="GB14" s="187"/>
      <c r="GC14" s="187"/>
      <c r="GD14" s="187"/>
      <c r="GE14" s="187"/>
      <c r="GF14" s="187"/>
      <c r="GG14" s="187"/>
      <c r="GH14" s="187"/>
      <c r="GI14" s="187"/>
      <c r="GJ14" s="187"/>
      <c r="GK14" s="187"/>
      <c r="GL14" s="187"/>
      <c r="GM14" s="187"/>
      <c r="GN14" s="187"/>
      <c r="GO14" s="187"/>
      <c r="GP14" s="187"/>
      <c r="GQ14" s="187"/>
      <c r="GR14" s="187"/>
      <c r="GS14" s="187"/>
      <c r="GT14" s="187"/>
      <c r="GU14" s="187"/>
      <c r="GV14" s="187"/>
      <c r="GW14" s="187"/>
      <c r="GX14" s="187"/>
      <c r="GY14" s="187"/>
      <c r="GZ14" s="187"/>
      <c r="HA14" s="187"/>
      <c r="HB14" s="187"/>
      <c r="HC14" s="187"/>
      <c r="HD14" s="187"/>
      <c r="HE14" s="187"/>
      <c r="HF14" s="187"/>
      <c r="HG14" s="187"/>
      <c r="HH14" s="187"/>
      <c r="HI14" s="187"/>
      <c r="HJ14" s="187"/>
      <c r="HK14" s="187"/>
      <c r="HL14" s="187"/>
      <c r="HM14" s="187"/>
      <c r="HN14" s="187"/>
      <c r="HO14" s="187"/>
      <c r="HP14" s="187"/>
      <c r="HQ14" s="187"/>
      <c r="HR14" s="187"/>
      <c r="HS14" s="187"/>
      <c r="HT14" s="187"/>
      <c r="HU14" s="187"/>
      <c r="HV14" s="187"/>
      <c r="HW14" s="187"/>
      <c r="HX14" s="187"/>
      <c r="HY14" s="187"/>
      <c r="HZ14" s="187"/>
      <c r="IA14" s="187"/>
      <c r="IB14" s="187"/>
      <c r="IC14" s="187"/>
      <c r="ID14" s="187"/>
      <c r="IE14" s="187"/>
      <c r="IF14" s="187"/>
      <c r="IG14" s="187"/>
      <c r="IH14" s="187"/>
      <c r="II14" s="187"/>
      <c r="IJ14" s="187"/>
      <c r="IK14" s="187"/>
      <c r="IL14" s="187"/>
      <c r="IM14" s="187"/>
      <c r="IN14" s="187"/>
      <c r="IO14" s="187"/>
      <c r="IP14" s="187"/>
      <c r="IQ14" s="187"/>
      <c r="IR14" s="187"/>
      <c r="IS14" s="187"/>
      <c r="IT14" s="187"/>
      <c r="IU14" s="187"/>
      <c r="IV14" s="187"/>
    </row>
    <row r="15" spans="1:256" ht="12" customHeight="1" thickBot="1">
      <c r="A15" s="195">
        <v>8</v>
      </c>
      <c r="B15" s="202" t="s">
        <v>687</v>
      </c>
      <c r="C15" s="197">
        <v>0</v>
      </c>
      <c r="D15" s="198">
        <v>0</v>
      </c>
      <c r="E15" s="199">
        <v>0</v>
      </c>
      <c r="F15" s="199">
        <v>15670.5</v>
      </c>
      <c r="G15" s="199">
        <v>0</v>
      </c>
      <c r="H15" s="199">
        <v>0</v>
      </c>
      <c r="I15" s="199">
        <v>0</v>
      </c>
      <c r="J15" s="200">
        <v>34662.5</v>
      </c>
      <c r="K15" s="201"/>
      <c r="L15" s="199"/>
      <c r="M15" s="199"/>
      <c r="N15" s="199"/>
      <c r="O15" s="199"/>
      <c r="P15" s="199"/>
      <c r="Q15" s="199"/>
      <c r="R15" s="200"/>
      <c r="S15" s="201"/>
      <c r="T15" s="199"/>
      <c r="U15" s="199"/>
      <c r="V15" s="199"/>
      <c r="W15" s="199"/>
      <c r="X15" s="199"/>
      <c r="Y15" s="199"/>
      <c r="Z15" s="200"/>
      <c r="AA15" s="164">
        <f t="shared" si="0"/>
        <v>50333</v>
      </c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  <c r="DO15" s="187"/>
      <c r="DP15" s="187"/>
      <c r="DQ15" s="187"/>
      <c r="DR15" s="187"/>
      <c r="DS15" s="187"/>
      <c r="DT15" s="187"/>
      <c r="DU15" s="187"/>
      <c r="DV15" s="187"/>
      <c r="DW15" s="187"/>
      <c r="DX15" s="187"/>
      <c r="DY15" s="187"/>
      <c r="DZ15" s="187"/>
      <c r="EA15" s="187"/>
      <c r="EB15" s="187"/>
      <c r="EC15" s="187"/>
      <c r="ED15" s="187"/>
      <c r="EE15" s="187"/>
      <c r="EF15" s="187"/>
      <c r="EG15" s="187"/>
      <c r="EH15" s="187"/>
      <c r="EI15" s="187"/>
      <c r="EJ15" s="187"/>
      <c r="EK15" s="187"/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7"/>
      <c r="EX15" s="187"/>
      <c r="EY15" s="187"/>
      <c r="EZ15" s="187"/>
      <c r="FA15" s="187"/>
      <c r="FB15" s="187"/>
      <c r="FC15" s="187"/>
      <c r="FD15" s="187"/>
      <c r="FE15" s="187"/>
      <c r="FF15" s="187"/>
      <c r="FG15" s="187"/>
      <c r="FH15" s="187"/>
      <c r="FI15" s="187"/>
      <c r="FJ15" s="187"/>
      <c r="FK15" s="187"/>
      <c r="FL15" s="187"/>
      <c r="FM15" s="187"/>
      <c r="FN15" s="187"/>
      <c r="FO15" s="187"/>
      <c r="FP15" s="187"/>
      <c r="FQ15" s="187"/>
      <c r="FR15" s="187"/>
      <c r="FS15" s="187"/>
      <c r="FT15" s="187"/>
      <c r="FU15" s="187"/>
      <c r="FV15" s="187"/>
      <c r="FW15" s="187"/>
      <c r="FX15" s="187"/>
      <c r="FY15" s="187"/>
      <c r="FZ15" s="187"/>
      <c r="GA15" s="187"/>
      <c r="GB15" s="187"/>
      <c r="GC15" s="187"/>
      <c r="GD15" s="187"/>
      <c r="GE15" s="187"/>
      <c r="GF15" s="187"/>
      <c r="GG15" s="187"/>
      <c r="GH15" s="187"/>
      <c r="GI15" s="187"/>
      <c r="GJ15" s="187"/>
      <c r="GK15" s="187"/>
      <c r="GL15" s="187"/>
      <c r="GM15" s="187"/>
      <c r="GN15" s="187"/>
      <c r="GO15" s="187"/>
      <c r="GP15" s="187"/>
      <c r="GQ15" s="187"/>
      <c r="GR15" s="187"/>
      <c r="GS15" s="187"/>
      <c r="GT15" s="187"/>
      <c r="GU15" s="187"/>
      <c r="GV15" s="187"/>
      <c r="GW15" s="187"/>
      <c r="GX15" s="187"/>
      <c r="GY15" s="187"/>
      <c r="GZ15" s="187"/>
      <c r="HA15" s="187"/>
      <c r="HB15" s="187"/>
      <c r="HC15" s="187"/>
      <c r="HD15" s="187"/>
      <c r="HE15" s="187"/>
      <c r="HF15" s="187"/>
      <c r="HG15" s="187"/>
      <c r="HH15" s="187"/>
      <c r="HI15" s="187"/>
      <c r="HJ15" s="187"/>
      <c r="HK15" s="187"/>
      <c r="HL15" s="187"/>
      <c r="HM15" s="187"/>
      <c r="HN15" s="187"/>
      <c r="HO15" s="187"/>
      <c r="HP15" s="187"/>
      <c r="HQ15" s="187"/>
      <c r="HR15" s="187"/>
      <c r="HS15" s="187"/>
      <c r="HT15" s="187"/>
      <c r="HU15" s="187"/>
      <c r="HV15" s="187"/>
      <c r="HW15" s="187"/>
      <c r="HX15" s="187"/>
      <c r="HY15" s="187"/>
      <c r="HZ15" s="187"/>
      <c r="IA15" s="187"/>
      <c r="IB15" s="187"/>
      <c r="IC15" s="187"/>
      <c r="ID15" s="187"/>
      <c r="IE15" s="187"/>
      <c r="IF15" s="187"/>
      <c r="IG15" s="187"/>
      <c r="IH15" s="187"/>
      <c r="II15" s="187"/>
      <c r="IJ15" s="187"/>
      <c r="IK15" s="187"/>
      <c r="IL15" s="187"/>
      <c r="IM15" s="187"/>
      <c r="IN15" s="187"/>
      <c r="IO15" s="187"/>
      <c r="IP15" s="187"/>
      <c r="IQ15" s="187"/>
      <c r="IR15" s="187"/>
      <c r="IS15" s="187"/>
      <c r="IT15" s="187"/>
      <c r="IU15" s="187"/>
      <c r="IV15" s="187"/>
    </row>
    <row r="16" spans="1:256" ht="12" customHeight="1" thickBot="1">
      <c r="A16" s="195">
        <v>9</v>
      </c>
      <c r="B16" s="196" t="s">
        <v>688</v>
      </c>
      <c r="C16" s="197">
        <v>0</v>
      </c>
      <c r="D16" s="198">
        <v>0</v>
      </c>
      <c r="E16" s="199">
        <v>32500</v>
      </c>
      <c r="F16" s="199">
        <v>10960</v>
      </c>
      <c r="G16" s="199">
        <v>29921.27</v>
      </c>
      <c r="H16" s="199">
        <v>0</v>
      </c>
      <c r="I16" s="199">
        <v>0</v>
      </c>
      <c r="J16" s="200">
        <v>0</v>
      </c>
      <c r="K16" s="201">
        <v>0</v>
      </c>
      <c r="L16" s="199">
        <v>0</v>
      </c>
      <c r="M16" s="199">
        <v>0</v>
      </c>
      <c r="N16" s="199">
        <v>0</v>
      </c>
      <c r="O16" s="199">
        <v>7980</v>
      </c>
      <c r="P16" s="199">
        <v>0</v>
      </c>
      <c r="Q16" s="199">
        <v>0</v>
      </c>
      <c r="R16" s="200">
        <v>0</v>
      </c>
      <c r="S16" s="201"/>
      <c r="T16" s="199"/>
      <c r="U16" s="199"/>
      <c r="V16" s="199"/>
      <c r="W16" s="199"/>
      <c r="X16" s="199"/>
      <c r="Y16" s="199"/>
      <c r="Z16" s="200"/>
      <c r="AA16" s="164">
        <f t="shared" si="0"/>
        <v>81361.27</v>
      </c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/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  <c r="GD16" s="187"/>
      <c r="GE16" s="187"/>
      <c r="GF16" s="187"/>
      <c r="GG16" s="187"/>
      <c r="GH16" s="187"/>
      <c r="GI16" s="187"/>
      <c r="GJ16" s="187"/>
      <c r="GK16" s="187"/>
      <c r="GL16" s="187"/>
      <c r="GM16" s="187"/>
      <c r="GN16" s="187"/>
      <c r="GO16" s="187"/>
      <c r="GP16" s="187"/>
      <c r="GQ16" s="187"/>
      <c r="GR16" s="187"/>
      <c r="GS16" s="187"/>
      <c r="GT16" s="187"/>
      <c r="GU16" s="187"/>
      <c r="GV16" s="187"/>
      <c r="GW16" s="187"/>
      <c r="GX16" s="187"/>
      <c r="GY16" s="187"/>
      <c r="GZ16" s="187"/>
      <c r="HA16" s="187"/>
      <c r="HB16" s="187"/>
      <c r="HC16" s="187"/>
      <c r="HD16" s="187"/>
      <c r="HE16" s="187"/>
      <c r="HF16" s="187"/>
      <c r="HG16" s="187"/>
      <c r="HH16" s="187"/>
      <c r="HI16" s="187"/>
      <c r="HJ16" s="187"/>
      <c r="HK16" s="187"/>
      <c r="HL16" s="187"/>
      <c r="HM16" s="187"/>
      <c r="HN16" s="187"/>
      <c r="HO16" s="187"/>
      <c r="HP16" s="187"/>
      <c r="HQ16" s="187"/>
      <c r="HR16" s="187"/>
      <c r="HS16" s="187"/>
      <c r="HT16" s="187"/>
      <c r="HU16" s="187"/>
      <c r="HV16" s="187"/>
      <c r="HW16" s="187"/>
      <c r="HX16" s="187"/>
      <c r="HY16" s="187"/>
      <c r="HZ16" s="187"/>
      <c r="IA16" s="187"/>
      <c r="IB16" s="187"/>
      <c r="IC16" s="187"/>
      <c r="ID16" s="187"/>
      <c r="IE16" s="187"/>
      <c r="IF16" s="187"/>
      <c r="IG16" s="187"/>
      <c r="IH16" s="187"/>
      <c r="II16" s="187"/>
      <c r="IJ16" s="187"/>
      <c r="IK16" s="187"/>
      <c r="IL16" s="187"/>
      <c r="IM16" s="187"/>
      <c r="IN16" s="187"/>
      <c r="IO16" s="187"/>
      <c r="IP16" s="187"/>
      <c r="IQ16" s="187"/>
      <c r="IR16" s="187"/>
      <c r="IS16" s="187"/>
      <c r="IT16" s="187"/>
      <c r="IU16" s="187"/>
      <c r="IV16" s="187"/>
    </row>
    <row r="17" spans="1:256" ht="12" customHeight="1" thickBot="1">
      <c r="A17" s="195">
        <v>10</v>
      </c>
      <c r="B17" s="196" t="s">
        <v>624</v>
      </c>
      <c r="C17" s="197">
        <v>0</v>
      </c>
      <c r="D17" s="198">
        <v>17904.26</v>
      </c>
      <c r="E17" s="199">
        <v>57480.64</v>
      </c>
      <c r="F17" s="199">
        <v>58452.59</v>
      </c>
      <c r="G17" s="199">
        <v>1405.5</v>
      </c>
      <c r="H17" s="199">
        <v>0</v>
      </c>
      <c r="I17" s="199">
        <v>58960</v>
      </c>
      <c r="J17" s="200">
        <v>0</v>
      </c>
      <c r="K17" s="201"/>
      <c r="L17" s="199"/>
      <c r="M17" s="199"/>
      <c r="N17" s="199"/>
      <c r="O17" s="199"/>
      <c r="P17" s="199"/>
      <c r="Q17" s="199"/>
      <c r="R17" s="200"/>
      <c r="S17" s="201"/>
      <c r="T17" s="199"/>
      <c r="U17" s="199"/>
      <c r="V17" s="199"/>
      <c r="W17" s="199"/>
      <c r="X17" s="199"/>
      <c r="Y17" s="199"/>
      <c r="Z17" s="200"/>
      <c r="AA17" s="164">
        <f t="shared" si="0"/>
        <v>194202.99</v>
      </c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  <c r="GD17" s="187"/>
      <c r="GE17" s="187"/>
      <c r="GF17" s="187"/>
      <c r="GG17" s="187"/>
      <c r="GH17" s="187"/>
      <c r="GI17" s="187"/>
      <c r="GJ17" s="187"/>
      <c r="GK17" s="187"/>
      <c r="GL17" s="187"/>
      <c r="GM17" s="187"/>
      <c r="GN17" s="187"/>
      <c r="GO17" s="187"/>
      <c r="GP17" s="187"/>
      <c r="GQ17" s="187"/>
      <c r="GR17" s="187"/>
      <c r="GS17" s="187"/>
      <c r="GT17" s="187"/>
      <c r="GU17" s="187"/>
      <c r="GV17" s="187"/>
      <c r="GW17" s="187"/>
      <c r="GX17" s="187"/>
      <c r="GY17" s="187"/>
      <c r="GZ17" s="187"/>
      <c r="HA17" s="187"/>
      <c r="HB17" s="187"/>
      <c r="HC17" s="187"/>
      <c r="HD17" s="187"/>
      <c r="HE17" s="187"/>
      <c r="HF17" s="187"/>
      <c r="HG17" s="187"/>
      <c r="HH17" s="187"/>
      <c r="HI17" s="187"/>
      <c r="HJ17" s="187"/>
      <c r="HK17" s="187"/>
      <c r="HL17" s="187"/>
      <c r="HM17" s="187"/>
      <c r="HN17" s="187"/>
      <c r="HO17" s="187"/>
      <c r="HP17" s="187"/>
      <c r="HQ17" s="187"/>
      <c r="HR17" s="187"/>
      <c r="HS17" s="187"/>
      <c r="HT17" s="187"/>
      <c r="HU17" s="187"/>
      <c r="HV17" s="187"/>
      <c r="HW17" s="187"/>
      <c r="HX17" s="187"/>
      <c r="HY17" s="187"/>
      <c r="HZ17" s="187"/>
      <c r="IA17" s="187"/>
      <c r="IB17" s="187"/>
      <c r="IC17" s="187"/>
      <c r="ID17" s="187"/>
      <c r="IE17" s="187"/>
      <c r="IF17" s="187"/>
      <c r="IG17" s="187"/>
      <c r="IH17" s="187"/>
      <c r="II17" s="187"/>
      <c r="IJ17" s="187"/>
      <c r="IK17" s="187"/>
      <c r="IL17" s="187"/>
      <c r="IM17" s="187"/>
      <c r="IN17" s="187"/>
      <c r="IO17" s="187"/>
      <c r="IP17" s="187"/>
      <c r="IQ17" s="187"/>
      <c r="IR17" s="187"/>
      <c r="IS17" s="187"/>
      <c r="IT17" s="187"/>
      <c r="IU17" s="187"/>
      <c r="IV17" s="187"/>
    </row>
    <row r="18" spans="1:256" ht="12" customHeight="1" thickBot="1">
      <c r="A18" s="195">
        <v>11</v>
      </c>
      <c r="B18" s="137" t="s">
        <v>625</v>
      </c>
      <c r="C18" s="197">
        <v>0</v>
      </c>
      <c r="D18" s="198">
        <v>0</v>
      </c>
      <c r="E18" s="199">
        <v>152980.06</v>
      </c>
      <c r="F18" s="199">
        <v>176759.44</v>
      </c>
      <c r="G18" s="199">
        <v>166840.24</v>
      </c>
      <c r="H18" s="199">
        <v>0</v>
      </c>
      <c r="I18" s="199">
        <v>0</v>
      </c>
      <c r="J18" s="200">
        <v>0</v>
      </c>
      <c r="K18" s="201"/>
      <c r="L18" s="199"/>
      <c r="M18" s="199"/>
      <c r="N18" s="199"/>
      <c r="O18" s="199"/>
      <c r="P18" s="199"/>
      <c r="Q18" s="199"/>
      <c r="R18" s="200"/>
      <c r="S18" s="201"/>
      <c r="T18" s="199"/>
      <c r="U18" s="199"/>
      <c r="V18" s="199"/>
      <c r="W18" s="199"/>
      <c r="X18" s="199"/>
      <c r="Y18" s="199"/>
      <c r="Z18" s="200"/>
      <c r="AA18" s="164">
        <f t="shared" si="0"/>
        <v>496579.74</v>
      </c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7"/>
      <c r="DX18" s="187"/>
      <c r="DY18" s="187"/>
      <c r="DZ18" s="187"/>
      <c r="EA18" s="187"/>
      <c r="EB18" s="187"/>
      <c r="EC18" s="187"/>
      <c r="ED18" s="187"/>
      <c r="EE18" s="187"/>
      <c r="EF18" s="187"/>
      <c r="EG18" s="187"/>
      <c r="EH18" s="187"/>
      <c r="EI18" s="187"/>
      <c r="EJ18" s="187"/>
      <c r="EK18" s="187"/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7"/>
      <c r="EX18" s="187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7"/>
      <c r="FK18" s="187"/>
      <c r="FL18" s="187"/>
      <c r="FM18" s="187"/>
      <c r="FN18" s="187"/>
      <c r="FO18" s="187"/>
      <c r="FP18" s="187"/>
      <c r="FQ18" s="187"/>
      <c r="FR18" s="187"/>
      <c r="FS18" s="187"/>
      <c r="FT18" s="187"/>
      <c r="FU18" s="187"/>
      <c r="FV18" s="187"/>
      <c r="FW18" s="187"/>
      <c r="FX18" s="187"/>
      <c r="FY18" s="187"/>
      <c r="FZ18" s="187"/>
      <c r="GA18" s="187"/>
      <c r="GB18" s="187"/>
      <c r="GC18" s="187"/>
      <c r="GD18" s="187"/>
      <c r="GE18" s="187"/>
      <c r="GF18" s="187"/>
      <c r="GG18" s="187"/>
      <c r="GH18" s="187"/>
      <c r="GI18" s="187"/>
      <c r="GJ18" s="187"/>
      <c r="GK18" s="187"/>
      <c r="GL18" s="187"/>
      <c r="GM18" s="187"/>
      <c r="GN18" s="187"/>
      <c r="GO18" s="187"/>
      <c r="GP18" s="187"/>
      <c r="GQ18" s="187"/>
      <c r="GR18" s="187"/>
      <c r="GS18" s="187"/>
      <c r="GT18" s="187"/>
      <c r="GU18" s="187"/>
      <c r="GV18" s="187"/>
      <c r="GW18" s="187"/>
      <c r="GX18" s="187"/>
      <c r="GY18" s="187"/>
      <c r="GZ18" s="187"/>
      <c r="HA18" s="187"/>
      <c r="HB18" s="187"/>
      <c r="HC18" s="187"/>
      <c r="HD18" s="187"/>
      <c r="HE18" s="187"/>
      <c r="HF18" s="187"/>
      <c r="HG18" s="187"/>
      <c r="HH18" s="187"/>
      <c r="HI18" s="187"/>
      <c r="HJ18" s="187"/>
      <c r="HK18" s="187"/>
      <c r="HL18" s="187"/>
      <c r="HM18" s="187"/>
      <c r="HN18" s="187"/>
      <c r="HO18" s="187"/>
      <c r="HP18" s="187"/>
      <c r="HQ18" s="187"/>
      <c r="HR18" s="187"/>
      <c r="HS18" s="187"/>
      <c r="HT18" s="187"/>
      <c r="HU18" s="187"/>
      <c r="HV18" s="187"/>
      <c r="HW18" s="187"/>
      <c r="HX18" s="187"/>
      <c r="HY18" s="187"/>
      <c r="HZ18" s="187"/>
      <c r="IA18" s="187"/>
      <c r="IB18" s="187"/>
      <c r="IC18" s="187"/>
      <c r="ID18" s="187"/>
      <c r="IE18" s="187"/>
      <c r="IF18" s="187"/>
      <c r="IG18" s="187"/>
      <c r="IH18" s="187"/>
      <c r="II18" s="187"/>
      <c r="IJ18" s="187"/>
      <c r="IK18" s="187"/>
      <c r="IL18" s="187"/>
      <c r="IM18" s="187"/>
      <c r="IN18" s="187"/>
      <c r="IO18" s="187"/>
      <c r="IP18" s="187"/>
      <c r="IQ18" s="187"/>
      <c r="IR18" s="187"/>
      <c r="IS18" s="187"/>
      <c r="IT18" s="187"/>
      <c r="IU18" s="187"/>
      <c r="IV18" s="187"/>
    </row>
    <row r="19" spans="1:256" ht="12" customHeight="1" thickBot="1">
      <c r="A19" s="195">
        <v>12</v>
      </c>
      <c r="B19" s="203" t="s">
        <v>689</v>
      </c>
      <c r="C19" s="197">
        <v>0</v>
      </c>
      <c r="D19" s="198">
        <v>0</v>
      </c>
      <c r="E19" s="199">
        <v>297654.43</v>
      </c>
      <c r="F19" s="199">
        <v>899</v>
      </c>
      <c r="G19" s="199">
        <v>92073.08</v>
      </c>
      <c r="H19" s="199">
        <v>31720</v>
      </c>
      <c r="I19" s="199">
        <v>0</v>
      </c>
      <c r="J19" s="200">
        <v>0</v>
      </c>
      <c r="K19" s="201"/>
      <c r="L19" s="199"/>
      <c r="M19" s="199"/>
      <c r="N19" s="199"/>
      <c r="O19" s="199"/>
      <c r="P19" s="199"/>
      <c r="Q19" s="199"/>
      <c r="R19" s="200"/>
      <c r="S19" s="201"/>
      <c r="T19" s="199"/>
      <c r="U19" s="199"/>
      <c r="V19" s="199">
        <v>0</v>
      </c>
      <c r="W19" s="199">
        <v>0</v>
      </c>
      <c r="X19" s="199">
        <v>7774</v>
      </c>
      <c r="Y19" s="199">
        <v>0</v>
      </c>
      <c r="Z19" s="200">
        <v>0</v>
      </c>
      <c r="AA19" s="164">
        <f t="shared" si="0"/>
        <v>430120.51</v>
      </c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  <c r="DO19" s="187"/>
      <c r="DP19" s="187"/>
      <c r="DQ19" s="187"/>
      <c r="DR19" s="187"/>
      <c r="DS19" s="187"/>
      <c r="DT19" s="187"/>
      <c r="DU19" s="187"/>
      <c r="DV19" s="187"/>
      <c r="DW19" s="187"/>
      <c r="DX19" s="187"/>
      <c r="DY19" s="187"/>
      <c r="DZ19" s="187"/>
      <c r="EA19" s="187"/>
      <c r="EB19" s="187"/>
      <c r="EC19" s="187"/>
      <c r="ED19" s="187"/>
      <c r="EE19" s="187"/>
      <c r="EF19" s="187"/>
      <c r="EG19" s="187"/>
      <c r="EH19" s="187"/>
      <c r="EI19" s="187"/>
      <c r="EJ19" s="187"/>
      <c r="EK19" s="187"/>
      <c r="EL19" s="187"/>
      <c r="EM19" s="187"/>
      <c r="EN19" s="187"/>
      <c r="EO19" s="187"/>
      <c r="EP19" s="187"/>
      <c r="EQ19" s="187"/>
      <c r="ER19" s="187"/>
      <c r="ES19" s="187"/>
      <c r="ET19" s="187"/>
      <c r="EU19" s="187"/>
      <c r="EV19" s="187"/>
      <c r="EW19" s="187"/>
      <c r="EX19" s="187"/>
      <c r="EY19" s="187"/>
      <c r="EZ19" s="187"/>
      <c r="FA19" s="187"/>
      <c r="FB19" s="187"/>
      <c r="FC19" s="187"/>
      <c r="FD19" s="187"/>
      <c r="FE19" s="187"/>
      <c r="FF19" s="187"/>
      <c r="FG19" s="187"/>
      <c r="FH19" s="187"/>
      <c r="FI19" s="187"/>
      <c r="FJ19" s="187"/>
      <c r="FK19" s="187"/>
      <c r="FL19" s="187"/>
      <c r="FM19" s="187"/>
      <c r="FN19" s="187"/>
      <c r="FO19" s="187"/>
      <c r="FP19" s="187"/>
      <c r="FQ19" s="187"/>
      <c r="FR19" s="187"/>
      <c r="FS19" s="187"/>
      <c r="FT19" s="187"/>
      <c r="FU19" s="187"/>
      <c r="FV19" s="187"/>
      <c r="FW19" s="187"/>
      <c r="FX19" s="187"/>
      <c r="FY19" s="187"/>
      <c r="FZ19" s="187"/>
      <c r="GA19" s="187"/>
      <c r="GB19" s="187"/>
      <c r="GC19" s="187"/>
      <c r="GD19" s="187"/>
      <c r="GE19" s="187"/>
      <c r="GF19" s="187"/>
      <c r="GG19" s="187"/>
      <c r="GH19" s="187"/>
      <c r="GI19" s="187"/>
      <c r="GJ19" s="187"/>
      <c r="GK19" s="187"/>
      <c r="GL19" s="187"/>
      <c r="GM19" s="187"/>
      <c r="GN19" s="187"/>
      <c r="GO19" s="187"/>
      <c r="GP19" s="187"/>
      <c r="GQ19" s="187"/>
      <c r="GR19" s="187"/>
      <c r="GS19" s="187"/>
      <c r="GT19" s="187"/>
      <c r="GU19" s="187"/>
      <c r="GV19" s="187"/>
      <c r="GW19" s="187"/>
      <c r="GX19" s="187"/>
      <c r="GY19" s="187"/>
      <c r="GZ19" s="187"/>
      <c r="HA19" s="187"/>
      <c r="HB19" s="187"/>
      <c r="HC19" s="187"/>
      <c r="HD19" s="187"/>
      <c r="HE19" s="187"/>
      <c r="HF19" s="187"/>
      <c r="HG19" s="187"/>
      <c r="HH19" s="187"/>
      <c r="HI19" s="187"/>
      <c r="HJ19" s="187"/>
      <c r="HK19" s="187"/>
      <c r="HL19" s="187"/>
      <c r="HM19" s="187"/>
      <c r="HN19" s="187"/>
      <c r="HO19" s="187"/>
      <c r="HP19" s="187"/>
      <c r="HQ19" s="187"/>
      <c r="HR19" s="187"/>
      <c r="HS19" s="187"/>
      <c r="HT19" s="187"/>
      <c r="HU19" s="187"/>
      <c r="HV19" s="187"/>
      <c r="HW19" s="187"/>
      <c r="HX19" s="187"/>
      <c r="HY19" s="187"/>
      <c r="HZ19" s="187"/>
      <c r="IA19" s="187"/>
      <c r="IB19" s="187"/>
      <c r="IC19" s="187"/>
      <c r="ID19" s="187"/>
      <c r="IE19" s="187"/>
      <c r="IF19" s="187"/>
      <c r="IG19" s="187"/>
      <c r="IH19" s="187"/>
      <c r="II19" s="187"/>
      <c r="IJ19" s="187"/>
      <c r="IK19" s="187"/>
      <c r="IL19" s="187"/>
      <c r="IM19" s="187"/>
      <c r="IN19" s="187"/>
      <c r="IO19" s="187"/>
      <c r="IP19" s="187"/>
      <c r="IQ19" s="187"/>
      <c r="IR19" s="187"/>
      <c r="IS19" s="187"/>
      <c r="IT19" s="187"/>
      <c r="IU19" s="187"/>
      <c r="IV19" s="187"/>
    </row>
    <row r="20" spans="1:256" ht="12" customHeight="1" thickBot="1">
      <c r="A20" s="195">
        <v>13</v>
      </c>
      <c r="B20" s="196" t="s">
        <v>690</v>
      </c>
      <c r="C20" s="197">
        <v>0</v>
      </c>
      <c r="D20" s="198">
        <v>0</v>
      </c>
      <c r="E20" s="199">
        <v>0</v>
      </c>
      <c r="F20" s="199">
        <v>6664</v>
      </c>
      <c r="G20" s="199">
        <v>26474.53</v>
      </c>
      <c r="H20" s="199">
        <v>0</v>
      </c>
      <c r="I20" s="199">
        <v>0</v>
      </c>
      <c r="J20" s="200">
        <v>35178.75</v>
      </c>
      <c r="K20" s="201">
        <v>0</v>
      </c>
      <c r="L20" s="199">
        <v>0</v>
      </c>
      <c r="M20" s="199">
        <v>0</v>
      </c>
      <c r="N20" s="199">
        <v>1995</v>
      </c>
      <c r="O20" s="199">
        <v>0</v>
      </c>
      <c r="P20" s="199">
        <v>0</v>
      </c>
      <c r="Q20" s="199">
        <v>0</v>
      </c>
      <c r="R20" s="200">
        <v>990</v>
      </c>
      <c r="S20" s="201"/>
      <c r="T20" s="199"/>
      <c r="U20" s="199"/>
      <c r="V20" s="199"/>
      <c r="W20" s="199"/>
      <c r="X20" s="199"/>
      <c r="Y20" s="199"/>
      <c r="Z20" s="200"/>
      <c r="AA20" s="164">
        <f t="shared" si="0"/>
        <v>71302.28</v>
      </c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7"/>
      <c r="FK20" s="187"/>
      <c r="FL20" s="187"/>
      <c r="FM20" s="187"/>
      <c r="FN20" s="187"/>
      <c r="FO20" s="187"/>
      <c r="FP20" s="187"/>
      <c r="FQ20" s="187"/>
      <c r="FR20" s="187"/>
      <c r="FS20" s="187"/>
      <c r="FT20" s="187"/>
      <c r="FU20" s="187"/>
      <c r="FV20" s="187"/>
      <c r="FW20" s="187"/>
      <c r="FX20" s="187"/>
      <c r="FY20" s="187"/>
      <c r="FZ20" s="187"/>
      <c r="GA20" s="187"/>
      <c r="GB20" s="187"/>
      <c r="GC20" s="187"/>
      <c r="GD20" s="187"/>
      <c r="GE20" s="187"/>
      <c r="GF20" s="187"/>
      <c r="GG20" s="187"/>
      <c r="GH20" s="187"/>
      <c r="GI20" s="187"/>
      <c r="GJ20" s="187"/>
      <c r="GK20" s="187"/>
      <c r="GL20" s="187"/>
      <c r="GM20" s="187"/>
      <c r="GN20" s="187"/>
      <c r="GO20" s="187"/>
      <c r="GP20" s="187"/>
      <c r="GQ20" s="187"/>
      <c r="GR20" s="187"/>
      <c r="GS20" s="187"/>
      <c r="GT20" s="187"/>
      <c r="GU20" s="187"/>
      <c r="GV20" s="187"/>
      <c r="GW20" s="187"/>
      <c r="GX20" s="187"/>
      <c r="GY20" s="187"/>
      <c r="GZ20" s="187"/>
      <c r="HA20" s="187"/>
      <c r="HB20" s="187"/>
      <c r="HC20" s="187"/>
      <c r="HD20" s="187"/>
      <c r="HE20" s="187"/>
      <c r="HF20" s="187"/>
      <c r="HG20" s="187"/>
      <c r="HH20" s="187"/>
      <c r="HI20" s="187"/>
      <c r="HJ20" s="187"/>
      <c r="HK20" s="187"/>
      <c r="HL20" s="187"/>
      <c r="HM20" s="187"/>
      <c r="HN20" s="187"/>
      <c r="HO20" s="187"/>
      <c r="HP20" s="187"/>
      <c r="HQ20" s="187"/>
      <c r="HR20" s="187"/>
      <c r="HS20" s="187"/>
      <c r="HT20" s="187"/>
      <c r="HU20" s="187"/>
      <c r="HV20" s="187"/>
      <c r="HW20" s="187"/>
      <c r="HX20" s="187"/>
      <c r="HY20" s="187"/>
      <c r="HZ20" s="187"/>
      <c r="IA20" s="187"/>
      <c r="IB20" s="187"/>
      <c r="IC20" s="187"/>
      <c r="ID20" s="187"/>
      <c r="IE20" s="187"/>
      <c r="IF20" s="187"/>
      <c r="IG20" s="187"/>
      <c r="IH20" s="187"/>
      <c r="II20" s="187"/>
      <c r="IJ20" s="187"/>
      <c r="IK20" s="187"/>
      <c r="IL20" s="187"/>
      <c r="IM20" s="187"/>
      <c r="IN20" s="187"/>
      <c r="IO20" s="187"/>
      <c r="IP20" s="187"/>
      <c r="IQ20" s="187"/>
      <c r="IR20" s="187"/>
      <c r="IS20" s="187"/>
      <c r="IT20" s="187"/>
      <c r="IU20" s="187"/>
      <c r="IV20" s="187"/>
    </row>
    <row r="21" spans="1:256" ht="12" customHeight="1" thickBot="1">
      <c r="A21" s="195">
        <v>14</v>
      </c>
      <c r="B21" s="196" t="s">
        <v>691</v>
      </c>
      <c r="C21" s="197">
        <v>0</v>
      </c>
      <c r="D21" s="198">
        <v>70735.65</v>
      </c>
      <c r="E21" s="199">
        <v>122737.06</v>
      </c>
      <c r="F21" s="199">
        <v>254441.675</v>
      </c>
      <c r="G21" s="199">
        <v>0</v>
      </c>
      <c r="H21" s="199">
        <v>18466</v>
      </c>
      <c r="I21" s="199">
        <v>0</v>
      </c>
      <c r="J21" s="200">
        <v>0</v>
      </c>
      <c r="K21" s="201"/>
      <c r="L21" s="199"/>
      <c r="M21" s="199"/>
      <c r="N21" s="199"/>
      <c r="O21" s="199"/>
      <c r="P21" s="199"/>
      <c r="Q21" s="199"/>
      <c r="R21" s="200"/>
      <c r="S21" s="201"/>
      <c r="T21" s="199"/>
      <c r="U21" s="199"/>
      <c r="V21" s="199"/>
      <c r="W21" s="199"/>
      <c r="X21" s="199"/>
      <c r="Y21" s="199"/>
      <c r="Z21" s="200"/>
      <c r="AA21" s="164">
        <f t="shared" si="0"/>
        <v>466380.385</v>
      </c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7"/>
      <c r="DX21" s="187"/>
      <c r="DY21" s="187"/>
      <c r="DZ21" s="187"/>
      <c r="EA21" s="187"/>
      <c r="EB21" s="187"/>
      <c r="EC21" s="187"/>
      <c r="ED21" s="187"/>
      <c r="EE21" s="187"/>
      <c r="EF21" s="187"/>
      <c r="EG21" s="187"/>
      <c r="EH21" s="187"/>
      <c r="EI21" s="187"/>
      <c r="EJ21" s="187"/>
      <c r="EK21" s="187"/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7"/>
      <c r="EX21" s="187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7"/>
      <c r="FK21" s="187"/>
      <c r="FL21" s="187"/>
      <c r="FM21" s="187"/>
      <c r="FN21" s="187"/>
      <c r="FO21" s="187"/>
      <c r="FP21" s="187"/>
      <c r="FQ21" s="187"/>
      <c r="FR21" s="187"/>
      <c r="FS21" s="187"/>
      <c r="FT21" s="187"/>
      <c r="FU21" s="187"/>
      <c r="FV21" s="187"/>
      <c r="FW21" s="187"/>
      <c r="FX21" s="187"/>
      <c r="FY21" s="187"/>
      <c r="FZ21" s="187"/>
      <c r="GA21" s="187"/>
      <c r="GB21" s="187"/>
      <c r="GC21" s="187"/>
      <c r="GD21" s="187"/>
      <c r="GE21" s="187"/>
      <c r="GF21" s="187"/>
      <c r="GG21" s="187"/>
      <c r="GH21" s="187"/>
      <c r="GI21" s="187"/>
      <c r="GJ21" s="187"/>
      <c r="GK21" s="187"/>
      <c r="GL21" s="187"/>
      <c r="GM21" s="187"/>
      <c r="GN21" s="187"/>
      <c r="GO21" s="187"/>
      <c r="GP21" s="187"/>
      <c r="GQ21" s="187"/>
      <c r="GR21" s="187"/>
      <c r="GS21" s="187"/>
      <c r="GT21" s="187"/>
      <c r="GU21" s="187"/>
      <c r="GV21" s="187"/>
      <c r="GW21" s="187"/>
      <c r="GX21" s="187"/>
      <c r="GY21" s="187"/>
      <c r="GZ21" s="187"/>
      <c r="HA21" s="187"/>
      <c r="HB21" s="187"/>
      <c r="HC21" s="187"/>
      <c r="HD21" s="187"/>
      <c r="HE21" s="187"/>
      <c r="HF21" s="187"/>
      <c r="HG21" s="187"/>
      <c r="HH21" s="187"/>
      <c r="HI21" s="187"/>
      <c r="HJ21" s="187"/>
      <c r="HK21" s="187"/>
      <c r="HL21" s="187"/>
      <c r="HM21" s="187"/>
      <c r="HN21" s="187"/>
      <c r="HO21" s="187"/>
      <c r="HP21" s="187"/>
      <c r="HQ21" s="187"/>
      <c r="HR21" s="187"/>
      <c r="HS21" s="187"/>
      <c r="HT21" s="187"/>
      <c r="HU21" s="187"/>
      <c r="HV21" s="187"/>
      <c r="HW21" s="187"/>
      <c r="HX21" s="187"/>
      <c r="HY21" s="187"/>
      <c r="HZ21" s="187"/>
      <c r="IA21" s="187"/>
      <c r="IB21" s="187"/>
      <c r="IC21" s="187"/>
      <c r="ID21" s="187"/>
      <c r="IE21" s="187"/>
      <c r="IF21" s="187"/>
      <c r="IG21" s="187"/>
      <c r="IH21" s="187"/>
      <c r="II21" s="187"/>
      <c r="IJ21" s="187"/>
      <c r="IK21" s="187"/>
      <c r="IL21" s="187"/>
      <c r="IM21" s="187"/>
      <c r="IN21" s="187"/>
      <c r="IO21" s="187"/>
      <c r="IP21" s="187"/>
      <c r="IQ21" s="187"/>
      <c r="IR21" s="187"/>
      <c r="IS21" s="187"/>
      <c r="IT21" s="187"/>
      <c r="IU21" s="187"/>
      <c r="IV21" s="187"/>
    </row>
    <row r="22" spans="1:256" ht="12" customHeight="1" thickBot="1">
      <c r="A22" s="195">
        <v>15</v>
      </c>
      <c r="B22" s="196" t="s">
        <v>692</v>
      </c>
      <c r="C22" s="197">
        <v>0</v>
      </c>
      <c r="D22" s="198">
        <v>32528.1</v>
      </c>
      <c r="E22" s="199">
        <v>359249.67000000004</v>
      </c>
      <c r="F22" s="199">
        <v>0</v>
      </c>
      <c r="G22" s="199">
        <v>50949.76</v>
      </c>
      <c r="H22" s="199">
        <v>48816.740000000005</v>
      </c>
      <c r="I22" s="199">
        <v>50211.02</v>
      </c>
      <c r="J22" s="200">
        <v>118703.58000000002</v>
      </c>
      <c r="K22" s="201">
        <v>0</v>
      </c>
      <c r="L22" s="199">
        <v>0</v>
      </c>
      <c r="M22" s="199">
        <v>0</v>
      </c>
      <c r="N22" s="199">
        <v>0</v>
      </c>
      <c r="O22" s="199">
        <v>0</v>
      </c>
      <c r="P22" s="199">
        <v>0</v>
      </c>
      <c r="Q22" s="199">
        <v>810</v>
      </c>
      <c r="R22" s="200">
        <v>0</v>
      </c>
      <c r="S22" s="201"/>
      <c r="T22" s="199"/>
      <c r="U22" s="199"/>
      <c r="V22" s="199"/>
      <c r="W22" s="199"/>
      <c r="X22" s="199"/>
      <c r="Y22" s="199"/>
      <c r="Z22" s="200"/>
      <c r="AA22" s="164">
        <f t="shared" si="0"/>
        <v>661268.8700000001</v>
      </c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  <c r="DO22" s="187"/>
      <c r="DP22" s="187"/>
      <c r="DQ22" s="187"/>
      <c r="DR22" s="187"/>
      <c r="DS22" s="187"/>
      <c r="DT22" s="187"/>
      <c r="DU22" s="187"/>
      <c r="DV22" s="187"/>
      <c r="DW22" s="187"/>
      <c r="DX22" s="187"/>
      <c r="DY22" s="187"/>
      <c r="DZ22" s="187"/>
      <c r="EA22" s="187"/>
      <c r="EB22" s="187"/>
      <c r="EC22" s="187"/>
      <c r="ED22" s="187"/>
      <c r="EE22" s="187"/>
      <c r="EF22" s="187"/>
      <c r="EG22" s="187"/>
      <c r="EH22" s="187"/>
      <c r="EI22" s="187"/>
      <c r="EJ22" s="187"/>
      <c r="EK22" s="187"/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7"/>
      <c r="EX22" s="187"/>
      <c r="EY22" s="187"/>
      <c r="EZ22" s="187"/>
      <c r="FA22" s="187"/>
      <c r="FB22" s="187"/>
      <c r="FC22" s="187"/>
      <c r="FD22" s="187"/>
      <c r="FE22" s="187"/>
      <c r="FF22" s="187"/>
      <c r="FG22" s="187"/>
      <c r="FH22" s="187"/>
      <c r="FI22" s="187"/>
      <c r="FJ22" s="187"/>
      <c r="FK22" s="187"/>
      <c r="FL22" s="187"/>
      <c r="FM22" s="187"/>
      <c r="FN22" s="187"/>
      <c r="FO22" s="187"/>
      <c r="FP22" s="187"/>
      <c r="FQ22" s="187"/>
      <c r="FR22" s="187"/>
      <c r="FS22" s="187"/>
      <c r="FT22" s="187"/>
      <c r="FU22" s="187"/>
      <c r="FV22" s="187"/>
      <c r="FW22" s="187"/>
      <c r="FX22" s="187"/>
      <c r="FY22" s="187"/>
      <c r="FZ22" s="187"/>
      <c r="GA22" s="187"/>
      <c r="GB22" s="187"/>
      <c r="GC22" s="187"/>
      <c r="GD22" s="187"/>
      <c r="GE22" s="187"/>
      <c r="GF22" s="187"/>
      <c r="GG22" s="187"/>
      <c r="GH22" s="187"/>
      <c r="GI22" s="187"/>
      <c r="GJ22" s="187"/>
      <c r="GK22" s="187"/>
      <c r="GL22" s="187"/>
      <c r="GM22" s="187"/>
      <c r="GN22" s="187"/>
      <c r="GO22" s="187"/>
      <c r="GP22" s="187"/>
      <c r="GQ22" s="187"/>
      <c r="GR22" s="187"/>
      <c r="GS22" s="187"/>
      <c r="GT22" s="187"/>
      <c r="GU22" s="187"/>
      <c r="GV22" s="187"/>
      <c r="GW22" s="187"/>
      <c r="GX22" s="187"/>
      <c r="GY22" s="187"/>
      <c r="GZ22" s="187"/>
      <c r="HA22" s="187"/>
      <c r="HB22" s="187"/>
      <c r="HC22" s="187"/>
      <c r="HD22" s="187"/>
      <c r="HE22" s="187"/>
      <c r="HF22" s="187"/>
      <c r="HG22" s="187"/>
      <c r="HH22" s="187"/>
      <c r="HI22" s="187"/>
      <c r="HJ22" s="187"/>
      <c r="HK22" s="187"/>
      <c r="HL22" s="187"/>
      <c r="HM22" s="187"/>
      <c r="HN22" s="187"/>
      <c r="HO22" s="187"/>
      <c r="HP22" s="187"/>
      <c r="HQ22" s="187"/>
      <c r="HR22" s="187"/>
      <c r="HS22" s="187"/>
      <c r="HT22" s="187"/>
      <c r="HU22" s="187"/>
      <c r="HV22" s="187"/>
      <c r="HW22" s="187"/>
      <c r="HX22" s="187"/>
      <c r="HY22" s="187"/>
      <c r="HZ22" s="187"/>
      <c r="IA22" s="187"/>
      <c r="IB22" s="187"/>
      <c r="IC22" s="187"/>
      <c r="ID22" s="187"/>
      <c r="IE22" s="187"/>
      <c r="IF22" s="187"/>
      <c r="IG22" s="187"/>
      <c r="IH22" s="187"/>
      <c r="II22" s="187"/>
      <c r="IJ22" s="187"/>
      <c r="IK22" s="187"/>
      <c r="IL22" s="187"/>
      <c r="IM22" s="187"/>
      <c r="IN22" s="187"/>
      <c r="IO22" s="187"/>
      <c r="IP22" s="187"/>
      <c r="IQ22" s="187"/>
      <c r="IR22" s="187"/>
      <c r="IS22" s="187"/>
      <c r="IT22" s="187"/>
      <c r="IU22" s="187"/>
      <c r="IV22" s="187"/>
    </row>
    <row r="23" spans="1:256" ht="12" customHeight="1" thickBot="1">
      <c r="A23" s="195">
        <v>16</v>
      </c>
      <c r="B23" s="196" t="s">
        <v>693</v>
      </c>
      <c r="C23" s="197">
        <v>0</v>
      </c>
      <c r="D23" s="198">
        <v>980</v>
      </c>
      <c r="E23" s="199">
        <v>0</v>
      </c>
      <c r="F23" s="199">
        <v>35261.869999999995</v>
      </c>
      <c r="G23" s="199">
        <v>0</v>
      </c>
      <c r="H23" s="199">
        <v>0</v>
      </c>
      <c r="I23" s="199">
        <v>0</v>
      </c>
      <c r="J23" s="200">
        <v>0</v>
      </c>
      <c r="K23" s="201">
        <v>0</v>
      </c>
      <c r="L23" s="199">
        <v>0</v>
      </c>
      <c r="M23" s="199">
        <v>0</v>
      </c>
      <c r="N23" s="199">
        <v>1860</v>
      </c>
      <c r="O23" s="199">
        <v>0</v>
      </c>
      <c r="P23" s="199">
        <v>0</v>
      </c>
      <c r="Q23" s="199">
        <v>0</v>
      </c>
      <c r="R23" s="200">
        <v>0</v>
      </c>
      <c r="S23" s="201"/>
      <c r="T23" s="199"/>
      <c r="U23" s="199"/>
      <c r="V23" s="199">
        <v>0</v>
      </c>
      <c r="W23" s="199">
        <v>0</v>
      </c>
      <c r="X23" s="199">
        <v>2890</v>
      </c>
      <c r="Y23" s="199">
        <v>0</v>
      </c>
      <c r="Z23" s="200">
        <v>0</v>
      </c>
      <c r="AA23" s="164">
        <f t="shared" si="0"/>
        <v>40991.869999999995</v>
      </c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7"/>
      <c r="DX23" s="187"/>
      <c r="DY23" s="187"/>
      <c r="DZ23" s="187"/>
      <c r="EA23" s="187"/>
      <c r="EB23" s="187"/>
      <c r="EC23" s="187"/>
      <c r="ED23" s="187"/>
      <c r="EE23" s="187"/>
      <c r="EF23" s="187"/>
      <c r="EG23" s="187"/>
      <c r="EH23" s="187"/>
      <c r="EI23" s="187"/>
      <c r="EJ23" s="187"/>
      <c r="EK23" s="187"/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7"/>
      <c r="EX23" s="187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7"/>
      <c r="FK23" s="187"/>
      <c r="FL23" s="187"/>
      <c r="FM23" s="187"/>
      <c r="FN23" s="187"/>
      <c r="FO23" s="187"/>
      <c r="FP23" s="187"/>
      <c r="FQ23" s="187"/>
      <c r="FR23" s="187"/>
      <c r="FS23" s="187"/>
      <c r="FT23" s="187"/>
      <c r="FU23" s="187"/>
      <c r="FV23" s="187"/>
      <c r="FW23" s="187"/>
      <c r="FX23" s="187"/>
      <c r="FY23" s="187"/>
      <c r="FZ23" s="187"/>
      <c r="GA23" s="187"/>
      <c r="GB23" s="187"/>
      <c r="GC23" s="187"/>
      <c r="GD23" s="187"/>
      <c r="GE23" s="187"/>
      <c r="GF23" s="187"/>
      <c r="GG23" s="187"/>
      <c r="GH23" s="187"/>
      <c r="GI23" s="187"/>
      <c r="GJ23" s="187"/>
      <c r="GK23" s="187"/>
      <c r="GL23" s="187"/>
      <c r="GM23" s="187"/>
      <c r="GN23" s="187"/>
      <c r="GO23" s="187"/>
      <c r="GP23" s="187"/>
      <c r="GQ23" s="187"/>
      <c r="GR23" s="187"/>
      <c r="GS23" s="187"/>
      <c r="GT23" s="187"/>
      <c r="GU23" s="187"/>
      <c r="GV23" s="187"/>
      <c r="GW23" s="187"/>
      <c r="GX23" s="187"/>
      <c r="GY23" s="187"/>
      <c r="GZ23" s="187"/>
      <c r="HA23" s="187"/>
      <c r="HB23" s="187"/>
      <c r="HC23" s="187"/>
      <c r="HD23" s="187"/>
      <c r="HE23" s="187"/>
      <c r="HF23" s="187"/>
      <c r="HG23" s="187"/>
      <c r="HH23" s="187"/>
      <c r="HI23" s="187"/>
      <c r="HJ23" s="187"/>
      <c r="HK23" s="187"/>
      <c r="HL23" s="187"/>
      <c r="HM23" s="187"/>
      <c r="HN23" s="187"/>
      <c r="HO23" s="187"/>
      <c r="HP23" s="187"/>
      <c r="HQ23" s="187"/>
      <c r="HR23" s="187"/>
      <c r="HS23" s="187"/>
      <c r="HT23" s="187"/>
      <c r="HU23" s="187"/>
      <c r="HV23" s="187"/>
      <c r="HW23" s="187"/>
      <c r="HX23" s="187"/>
      <c r="HY23" s="187"/>
      <c r="HZ23" s="187"/>
      <c r="IA23" s="187"/>
      <c r="IB23" s="187"/>
      <c r="IC23" s="187"/>
      <c r="ID23" s="187"/>
      <c r="IE23" s="187"/>
      <c r="IF23" s="187"/>
      <c r="IG23" s="187"/>
      <c r="IH23" s="187"/>
      <c r="II23" s="187"/>
      <c r="IJ23" s="187"/>
      <c r="IK23" s="187"/>
      <c r="IL23" s="187"/>
      <c r="IM23" s="187"/>
      <c r="IN23" s="187"/>
      <c r="IO23" s="187"/>
      <c r="IP23" s="187"/>
      <c r="IQ23" s="187"/>
      <c r="IR23" s="187"/>
      <c r="IS23" s="187"/>
      <c r="IT23" s="187"/>
      <c r="IU23" s="187"/>
      <c r="IV23" s="187"/>
    </row>
    <row r="24" spans="1:256" ht="12" customHeight="1" thickBot="1">
      <c r="A24" s="195">
        <v>17</v>
      </c>
      <c r="B24" s="196" t="s">
        <v>694</v>
      </c>
      <c r="C24" s="197">
        <v>0</v>
      </c>
      <c r="D24" s="198">
        <v>0</v>
      </c>
      <c r="E24" s="199">
        <v>86336.95</v>
      </c>
      <c r="F24" s="199">
        <v>34156.74</v>
      </c>
      <c r="G24" s="199">
        <v>29484.069999999996</v>
      </c>
      <c r="H24" s="199">
        <v>2953</v>
      </c>
      <c r="I24" s="199">
        <v>33110.8</v>
      </c>
      <c r="J24" s="200">
        <v>0</v>
      </c>
      <c r="K24" s="201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200">
        <v>471</v>
      </c>
      <c r="S24" s="201"/>
      <c r="T24" s="199"/>
      <c r="U24" s="199"/>
      <c r="V24" s="199"/>
      <c r="W24" s="199"/>
      <c r="X24" s="199"/>
      <c r="Y24" s="199"/>
      <c r="Z24" s="200"/>
      <c r="AA24" s="164">
        <f t="shared" si="0"/>
        <v>186512.56</v>
      </c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7"/>
      <c r="EF24" s="187"/>
      <c r="EG24" s="187"/>
      <c r="EH24" s="187"/>
      <c r="EI24" s="187"/>
      <c r="EJ24" s="187"/>
      <c r="EK24" s="187"/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7"/>
      <c r="FL24" s="187"/>
      <c r="FM24" s="187"/>
      <c r="FN24" s="187"/>
      <c r="FO24" s="187"/>
      <c r="FP24" s="187"/>
      <c r="FQ24" s="187"/>
      <c r="FR24" s="187"/>
      <c r="FS24" s="187"/>
      <c r="FT24" s="187"/>
      <c r="FU24" s="187"/>
      <c r="FV24" s="187"/>
      <c r="FW24" s="187"/>
      <c r="FX24" s="187"/>
      <c r="FY24" s="187"/>
      <c r="FZ24" s="187"/>
      <c r="GA24" s="187"/>
      <c r="GB24" s="187"/>
      <c r="GC24" s="187"/>
      <c r="GD24" s="187"/>
      <c r="GE24" s="187"/>
      <c r="GF24" s="187"/>
      <c r="GG24" s="187"/>
      <c r="GH24" s="187"/>
      <c r="GI24" s="187"/>
      <c r="GJ24" s="187"/>
      <c r="GK24" s="187"/>
      <c r="GL24" s="187"/>
      <c r="GM24" s="187"/>
      <c r="GN24" s="187"/>
      <c r="GO24" s="187"/>
      <c r="GP24" s="187"/>
      <c r="GQ24" s="187"/>
      <c r="GR24" s="187"/>
      <c r="GS24" s="187"/>
      <c r="GT24" s="187"/>
      <c r="GU24" s="187"/>
      <c r="GV24" s="187"/>
      <c r="GW24" s="187"/>
      <c r="GX24" s="187"/>
      <c r="GY24" s="187"/>
      <c r="GZ24" s="187"/>
      <c r="HA24" s="187"/>
      <c r="HB24" s="187"/>
      <c r="HC24" s="187"/>
      <c r="HD24" s="187"/>
      <c r="HE24" s="187"/>
      <c r="HF24" s="187"/>
      <c r="HG24" s="187"/>
      <c r="HH24" s="187"/>
      <c r="HI24" s="187"/>
      <c r="HJ24" s="187"/>
      <c r="HK24" s="187"/>
      <c r="HL24" s="187"/>
      <c r="HM24" s="187"/>
      <c r="HN24" s="187"/>
      <c r="HO24" s="187"/>
      <c r="HP24" s="187"/>
      <c r="HQ24" s="187"/>
      <c r="HR24" s="187"/>
      <c r="HS24" s="187"/>
      <c r="HT24" s="187"/>
      <c r="HU24" s="187"/>
      <c r="HV24" s="187"/>
      <c r="HW24" s="187"/>
      <c r="HX24" s="187"/>
      <c r="HY24" s="187"/>
      <c r="HZ24" s="187"/>
      <c r="IA24" s="187"/>
      <c r="IB24" s="187"/>
      <c r="IC24" s="187"/>
      <c r="ID24" s="187"/>
      <c r="IE24" s="187"/>
      <c r="IF24" s="187"/>
      <c r="IG24" s="187"/>
      <c r="IH24" s="187"/>
      <c r="II24" s="187"/>
      <c r="IJ24" s="187"/>
      <c r="IK24" s="187"/>
      <c r="IL24" s="187"/>
      <c r="IM24" s="187"/>
      <c r="IN24" s="187"/>
      <c r="IO24" s="187"/>
      <c r="IP24" s="187"/>
      <c r="IQ24" s="187"/>
      <c r="IR24" s="187"/>
      <c r="IS24" s="187"/>
      <c r="IT24" s="187"/>
      <c r="IU24" s="187"/>
      <c r="IV24" s="187"/>
    </row>
    <row r="25" spans="1:256" ht="12" customHeight="1" thickBot="1">
      <c r="A25" s="195">
        <v>18</v>
      </c>
      <c r="B25" s="196" t="s">
        <v>695</v>
      </c>
      <c r="C25" s="197">
        <v>0</v>
      </c>
      <c r="D25" s="198">
        <v>8363.93</v>
      </c>
      <c r="E25" s="199">
        <v>19274.190000000002</v>
      </c>
      <c r="F25" s="199">
        <v>18900</v>
      </c>
      <c r="G25" s="199">
        <v>61010</v>
      </c>
      <c r="H25" s="199">
        <v>60318.649999999994</v>
      </c>
      <c r="I25" s="199">
        <v>31100</v>
      </c>
      <c r="J25" s="200">
        <v>48871.78</v>
      </c>
      <c r="K25" s="201">
        <v>0</v>
      </c>
      <c r="L25" s="199">
        <v>0</v>
      </c>
      <c r="M25" s="199">
        <v>0</v>
      </c>
      <c r="N25" s="199">
        <v>0</v>
      </c>
      <c r="O25" s="199">
        <v>1600</v>
      </c>
      <c r="P25" s="199">
        <v>0</v>
      </c>
      <c r="Q25" s="199">
        <v>0</v>
      </c>
      <c r="R25" s="200">
        <v>0</v>
      </c>
      <c r="S25" s="201"/>
      <c r="T25" s="199"/>
      <c r="U25" s="199"/>
      <c r="V25" s="199">
        <v>1420</v>
      </c>
      <c r="W25" s="199">
        <v>0</v>
      </c>
      <c r="X25" s="199">
        <v>0</v>
      </c>
      <c r="Y25" s="199">
        <v>0</v>
      </c>
      <c r="Z25" s="200">
        <v>0</v>
      </c>
      <c r="AA25" s="164">
        <f t="shared" si="0"/>
        <v>250858.55</v>
      </c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7"/>
      <c r="DX25" s="187"/>
      <c r="DY25" s="187"/>
      <c r="DZ25" s="187"/>
      <c r="EA25" s="187"/>
      <c r="EB25" s="187"/>
      <c r="EC25" s="187"/>
      <c r="ED25" s="187"/>
      <c r="EE25" s="187"/>
      <c r="EF25" s="187"/>
      <c r="EG25" s="187"/>
      <c r="EH25" s="187"/>
      <c r="EI25" s="187"/>
      <c r="EJ25" s="187"/>
      <c r="EK25" s="187"/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7"/>
      <c r="EX25" s="187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7"/>
      <c r="FK25" s="187"/>
      <c r="FL25" s="187"/>
      <c r="FM25" s="187"/>
      <c r="FN25" s="187"/>
      <c r="FO25" s="187"/>
      <c r="FP25" s="187"/>
      <c r="FQ25" s="187"/>
      <c r="FR25" s="187"/>
      <c r="FS25" s="187"/>
      <c r="FT25" s="187"/>
      <c r="FU25" s="187"/>
      <c r="FV25" s="187"/>
      <c r="FW25" s="187"/>
      <c r="FX25" s="187"/>
      <c r="FY25" s="187"/>
      <c r="FZ25" s="187"/>
      <c r="GA25" s="187"/>
      <c r="GB25" s="187"/>
      <c r="GC25" s="187"/>
      <c r="GD25" s="187"/>
      <c r="GE25" s="187"/>
      <c r="GF25" s="187"/>
      <c r="GG25" s="187"/>
      <c r="GH25" s="187"/>
      <c r="GI25" s="187"/>
      <c r="GJ25" s="187"/>
      <c r="GK25" s="187"/>
      <c r="GL25" s="187"/>
      <c r="GM25" s="187"/>
      <c r="GN25" s="187"/>
      <c r="GO25" s="187"/>
      <c r="GP25" s="187"/>
      <c r="GQ25" s="187"/>
      <c r="GR25" s="187"/>
      <c r="GS25" s="187"/>
      <c r="GT25" s="187"/>
      <c r="GU25" s="187"/>
      <c r="GV25" s="187"/>
      <c r="GW25" s="187"/>
      <c r="GX25" s="187"/>
      <c r="GY25" s="187"/>
      <c r="GZ25" s="187"/>
      <c r="HA25" s="187"/>
      <c r="HB25" s="187"/>
      <c r="HC25" s="187"/>
      <c r="HD25" s="187"/>
      <c r="HE25" s="187"/>
      <c r="HF25" s="187"/>
      <c r="HG25" s="187"/>
      <c r="HH25" s="187"/>
      <c r="HI25" s="187"/>
      <c r="HJ25" s="187"/>
      <c r="HK25" s="187"/>
      <c r="HL25" s="187"/>
      <c r="HM25" s="187"/>
      <c r="HN25" s="187"/>
      <c r="HO25" s="187"/>
      <c r="HP25" s="187"/>
      <c r="HQ25" s="187"/>
      <c r="HR25" s="187"/>
      <c r="HS25" s="187"/>
      <c r="HT25" s="187"/>
      <c r="HU25" s="187"/>
      <c r="HV25" s="187"/>
      <c r="HW25" s="187"/>
      <c r="HX25" s="187"/>
      <c r="HY25" s="187"/>
      <c r="HZ25" s="187"/>
      <c r="IA25" s="187"/>
      <c r="IB25" s="187"/>
      <c r="IC25" s="187"/>
      <c r="ID25" s="187"/>
      <c r="IE25" s="187"/>
      <c r="IF25" s="187"/>
      <c r="IG25" s="187"/>
      <c r="IH25" s="187"/>
      <c r="II25" s="187"/>
      <c r="IJ25" s="187"/>
      <c r="IK25" s="187"/>
      <c r="IL25" s="187"/>
      <c r="IM25" s="187"/>
      <c r="IN25" s="187"/>
      <c r="IO25" s="187"/>
      <c r="IP25" s="187"/>
      <c r="IQ25" s="187"/>
      <c r="IR25" s="187"/>
      <c r="IS25" s="187"/>
      <c r="IT25" s="187"/>
      <c r="IU25" s="187"/>
      <c r="IV25" s="187"/>
    </row>
    <row r="26" spans="1:256" ht="12" customHeight="1" thickBot="1">
      <c r="A26" s="195">
        <v>19</v>
      </c>
      <c r="B26" s="196" t="s">
        <v>696</v>
      </c>
      <c r="C26" s="197">
        <v>0</v>
      </c>
      <c r="D26" s="198">
        <v>0</v>
      </c>
      <c r="E26" s="199">
        <v>160326.94</v>
      </c>
      <c r="F26" s="199">
        <v>17080</v>
      </c>
      <c r="G26" s="199">
        <v>91500</v>
      </c>
      <c r="H26" s="199">
        <v>77130.25</v>
      </c>
      <c r="I26" s="199">
        <v>18255</v>
      </c>
      <c r="J26" s="200">
        <v>14000</v>
      </c>
      <c r="K26" s="201"/>
      <c r="L26" s="199"/>
      <c r="M26" s="199"/>
      <c r="N26" s="199"/>
      <c r="O26" s="199"/>
      <c r="P26" s="199"/>
      <c r="Q26" s="199"/>
      <c r="R26" s="200"/>
      <c r="S26" s="201"/>
      <c r="T26" s="199"/>
      <c r="U26" s="199"/>
      <c r="V26" s="199">
        <v>7100</v>
      </c>
      <c r="W26" s="199">
        <v>0</v>
      </c>
      <c r="X26" s="199">
        <v>0</v>
      </c>
      <c r="Y26" s="199">
        <v>2250</v>
      </c>
      <c r="Z26" s="200">
        <v>0</v>
      </c>
      <c r="AA26" s="164">
        <f t="shared" si="0"/>
        <v>387642.19</v>
      </c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7"/>
      <c r="DX26" s="187"/>
      <c r="DY26" s="187"/>
      <c r="DZ26" s="187"/>
      <c r="EA26" s="187"/>
      <c r="EB26" s="187"/>
      <c r="EC26" s="187"/>
      <c r="ED26" s="187"/>
      <c r="EE26" s="187"/>
      <c r="EF26" s="187"/>
      <c r="EG26" s="187"/>
      <c r="EH26" s="187"/>
      <c r="EI26" s="187"/>
      <c r="EJ26" s="187"/>
      <c r="EK26" s="187"/>
      <c r="EL26" s="187"/>
      <c r="EM26" s="187"/>
      <c r="EN26" s="187"/>
      <c r="EO26" s="187"/>
      <c r="EP26" s="187"/>
      <c r="EQ26" s="187"/>
      <c r="ER26" s="187"/>
      <c r="ES26" s="187"/>
      <c r="ET26" s="187"/>
      <c r="EU26" s="187"/>
      <c r="EV26" s="187"/>
      <c r="EW26" s="187"/>
      <c r="EX26" s="187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7"/>
      <c r="FK26" s="187"/>
      <c r="FL26" s="187"/>
      <c r="FM26" s="187"/>
      <c r="FN26" s="187"/>
      <c r="FO26" s="187"/>
      <c r="FP26" s="187"/>
      <c r="FQ26" s="187"/>
      <c r="FR26" s="187"/>
      <c r="FS26" s="187"/>
      <c r="FT26" s="187"/>
      <c r="FU26" s="187"/>
      <c r="FV26" s="187"/>
      <c r="FW26" s="187"/>
      <c r="FX26" s="187"/>
      <c r="FY26" s="187"/>
      <c r="FZ26" s="187"/>
      <c r="GA26" s="187"/>
      <c r="GB26" s="187"/>
      <c r="GC26" s="187"/>
      <c r="GD26" s="187"/>
      <c r="GE26" s="187"/>
      <c r="GF26" s="187"/>
      <c r="GG26" s="187"/>
      <c r="GH26" s="187"/>
      <c r="GI26" s="187"/>
      <c r="GJ26" s="187"/>
      <c r="GK26" s="187"/>
      <c r="GL26" s="187"/>
      <c r="GM26" s="187"/>
      <c r="GN26" s="187"/>
      <c r="GO26" s="187"/>
      <c r="GP26" s="187"/>
      <c r="GQ26" s="187"/>
      <c r="GR26" s="187"/>
      <c r="GS26" s="187"/>
      <c r="GT26" s="187"/>
      <c r="GU26" s="187"/>
      <c r="GV26" s="187"/>
      <c r="GW26" s="187"/>
      <c r="GX26" s="187"/>
      <c r="GY26" s="187"/>
      <c r="GZ26" s="187"/>
      <c r="HA26" s="187"/>
      <c r="HB26" s="187"/>
      <c r="HC26" s="187"/>
      <c r="HD26" s="187"/>
      <c r="HE26" s="187"/>
      <c r="HF26" s="187"/>
      <c r="HG26" s="187"/>
      <c r="HH26" s="187"/>
      <c r="HI26" s="187"/>
      <c r="HJ26" s="187"/>
      <c r="HK26" s="187"/>
      <c r="HL26" s="187"/>
      <c r="HM26" s="187"/>
      <c r="HN26" s="187"/>
      <c r="HO26" s="187"/>
      <c r="HP26" s="187"/>
      <c r="HQ26" s="187"/>
      <c r="HR26" s="187"/>
      <c r="HS26" s="187"/>
      <c r="HT26" s="187"/>
      <c r="HU26" s="187"/>
      <c r="HV26" s="187"/>
      <c r="HW26" s="187"/>
      <c r="HX26" s="187"/>
      <c r="HY26" s="187"/>
      <c r="HZ26" s="187"/>
      <c r="IA26" s="187"/>
      <c r="IB26" s="187"/>
      <c r="IC26" s="187"/>
      <c r="ID26" s="187"/>
      <c r="IE26" s="187"/>
      <c r="IF26" s="187"/>
      <c r="IG26" s="187"/>
      <c r="IH26" s="187"/>
      <c r="II26" s="187"/>
      <c r="IJ26" s="187"/>
      <c r="IK26" s="187"/>
      <c r="IL26" s="187"/>
      <c r="IM26" s="187"/>
      <c r="IN26" s="187"/>
      <c r="IO26" s="187"/>
      <c r="IP26" s="187"/>
      <c r="IQ26" s="187"/>
      <c r="IR26" s="187"/>
      <c r="IS26" s="187"/>
      <c r="IT26" s="187"/>
      <c r="IU26" s="187"/>
      <c r="IV26" s="187"/>
    </row>
    <row r="27" spans="1:256" ht="12" customHeight="1" thickBot="1">
      <c r="A27" s="195">
        <v>20</v>
      </c>
      <c r="B27" s="196" t="s">
        <v>697</v>
      </c>
      <c r="C27" s="197">
        <v>0</v>
      </c>
      <c r="D27" s="198">
        <v>51694.619999999995</v>
      </c>
      <c r="E27" s="199">
        <v>138957.33000000002</v>
      </c>
      <c r="F27" s="199">
        <v>126338.75</v>
      </c>
      <c r="G27" s="199">
        <v>176467.75</v>
      </c>
      <c r="H27" s="199">
        <v>92790.43</v>
      </c>
      <c r="I27" s="199">
        <v>8570</v>
      </c>
      <c r="J27" s="200">
        <v>0</v>
      </c>
      <c r="K27" s="201"/>
      <c r="L27" s="199"/>
      <c r="M27" s="199"/>
      <c r="N27" s="199"/>
      <c r="O27" s="199"/>
      <c r="P27" s="199"/>
      <c r="Q27" s="199"/>
      <c r="R27" s="200"/>
      <c r="S27" s="201"/>
      <c r="T27" s="199"/>
      <c r="U27" s="199"/>
      <c r="V27" s="199">
        <v>0</v>
      </c>
      <c r="W27" s="199">
        <v>12300</v>
      </c>
      <c r="X27" s="199">
        <v>0</v>
      </c>
      <c r="Y27" s="199">
        <v>0</v>
      </c>
      <c r="Z27" s="200">
        <v>0</v>
      </c>
      <c r="AA27" s="164">
        <f t="shared" si="0"/>
        <v>607118.88</v>
      </c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7"/>
      <c r="DT27" s="187"/>
      <c r="DU27" s="187"/>
      <c r="DV27" s="187"/>
      <c r="DW27" s="187"/>
      <c r="DX27" s="187"/>
      <c r="DY27" s="187"/>
      <c r="DZ27" s="187"/>
      <c r="EA27" s="187"/>
      <c r="EB27" s="187"/>
      <c r="EC27" s="187"/>
      <c r="ED27" s="187"/>
      <c r="EE27" s="187"/>
      <c r="EF27" s="187"/>
      <c r="EG27" s="187"/>
      <c r="EH27" s="187"/>
      <c r="EI27" s="187"/>
      <c r="EJ27" s="187"/>
      <c r="EK27" s="187"/>
      <c r="EL27" s="187"/>
      <c r="EM27" s="187"/>
      <c r="EN27" s="187"/>
      <c r="EO27" s="187"/>
      <c r="EP27" s="187"/>
      <c r="EQ27" s="187"/>
      <c r="ER27" s="187"/>
      <c r="ES27" s="187"/>
      <c r="ET27" s="187"/>
      <c r="EU27" s="187"/>
      <c r="EV27" s="187"/>
      <c r="EW27" s="187"/>
      <c r="EX27" s="187"/>
      <c r="EY27" s="187"/>
      <c r="EZ27" s="187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7"/>
      <c r="FL27" s="187"/>
      <c r="FM27" s="187"/>
      <c r="FN27" s="187"/>
      <c r="FO27" s="187"/>
      <c r="FP27" s="187"/>
      <c r="FQ27" s="187"/>
      <c r="FR27" s="187"/>
      <c r="FS27" s="187"/>
      <c r="FT27" s="187"/>
      <c r="FU27" s="187"/>
      <c r="FV27" s="187"/>
      <c r="FW27" s="187"/>
      <c r="FX27" s="187"/>
      <c r="FY27" s="187"/>
      <c r="FZ27" s="187"/>
      <c r="GA27" s="187"/>
      <c r="GB27" s="187"/>
      <c r="GC27" s="187"/>
      <c r="GD27" s="187"/>
      <c r="GE27" s="187"/>
      <c r="GF27" s="187"/>
      <c r="GG27" s="187"/>
      <c r="GH27" s="187"/>
      <c r="GI27" s="187"/>
      <c r="GJ27" s="187"/>
      <c r="GK27" s="187"/>
      <c r="GL27" s="187"/>
      <c r="GM27" s="187"/>
      <c r="GN27" s="187"/>
      <c r="GO27" s="187"/>
      <c r="GP27" s="187"/>
      <c r="GQ27" s="187"/>
      <c r="GR27" s="187"/>
      <c r="GS27" s="187"/>
      <c r="GT27" s="187"/>
      <c r="GU27" s="187"/>
      <c r="GV27" s="187"/>
      <c r="GW27" s="187"/>
      <c r="GX27" s="187"/>
      <c r="GY27" s="187"/>
      <c r="GZ27" s="187"/>
      <c r="HA27" s="187"/>
      <c r="HB27" s="187"/>
      <c r="HC27" s="187"/>
      <c r="HD27" s="187"/>
      <c r="HE27" s="187"/>
      <c r="HF27" s="187"/>
      <c r="HG27" s="187"/>
      <c r="HH27" s="187"/>
      <c r="HI27" s="187"/>
      <c r="HJ27" s="187"/>
      <c r="HK27" s="187"/>
      <c r="HL27" s="187"/>
      <c r="HM27" s="187"/>
      <c r="HN27" s="187"/>
      <c r="HO27" s="187"/>
      <c r="HP27" s="187"/>
      <c r="HQ27" s="187"/>
      <c r="HR27" s="187"/>
      <c r="HS27" s="187"/>
      <c r="HT27" s="187"/>
      <c r="HU27" s="187"/>
      <c r="HV27" s="187"/>
      <c r="HW27" s="187"/>
      <c r="HX27" s="187"/>
      <c r="HY27" s="187"/>
      <c r="HZ27" s="187"/>
      <c r="IA27" s="187"/>
      <c r="IB27" s="187"/>
      <c r="IC27" s="187"/>
      <c r="ID27" s="187"/>
      <c r="IE27" s="187"/>
      <c r="IF27" s="187"/>
      <c r="IG27" s="187"/>
      <c r="IH27" s="187"/>
      <c r="II27" s="187"/>
      <c r="IJ27" s="187"/>
      <c r="IK27" s="187"/>
      <c r="IL27" s="187"/>
      <c r="IM27" s="187"/>
      <c r="IN27" s="187"/>
      <c r="IO27" s="187"/>
      <c r="IP27" s="187"/>
      <c r="IQ27" s="187"/>
      <c r="IR27" s="187"/>
      <c r="IS27" s="187"/>
      <c r="IT27" s="187"/>
      <c r="IU27" s="187"/>
      <c r="IV27" s="187"/>
    </row>
    <row r="28" spans="1:256" ht="12" customHeight="1" thickBot="1">
      <c r="A28" s="195">
        <v>21</v>
      </c>
      <c r="B28" s="196" t="s">
        <v>626</v>
      </c>
      <c r="C28" s="197">
        <v>0</v>
      </c>
      <c r="D28" s="198">
        <v>0</v>
      </c>
      <c r="E28" s="199">
        <v>0</v>
      </c>
      <c r="F28" s="199">
        <v>11526.046666666667</v>
      </c>
      <c r="G28" s="199">
        <v>936</v>
      </c>
      <c r="H28" s="199">
        <v>0</v>
      </c>
      <c r="I28" s="199">
        <v>0</v>
      </c>
      <c r="J28" s="200">
        <v>0</v>
      </c>
      <c r="K28" s="201">
        <v>0</v>
      </c>
      <c r="L28" s="199">
        <v>2439.5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200">
        <v>0</v>
      </c>
      <c r="S28" s="201"/>
      <c r="T28" s="199"/>
      <c r="U28" s="199"/>
      <c r="V28" s="199">
        <v>0</v>
      </c>
      <c r="W28" s="199">
        <v>0</v>
      </c>
      <c r="X28" s="199">
        <v>0</v>
      </c>
      <c r="Y28" s="199">
        <v>9700</v>
      </c>
      <c r="Z28" s="200">
        <v>0</v>
      </c>
      <c r="AA28" s="164">
        <f t="shared" si="0"/>
        <v>24601.54666666667</v>
      </c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7"/>
      <c r="FZ28" s="187"/>
      <c r="GA28" s="187"/>
      <c r="GB28" s="187"/>
      <c r="GC28" s="187"/>
      <c r="GD28" s="187"/>
      <c r="GE28" s="187"/>
      <c r="GF28" s="187"/>
      <c r="GG28" s="187"/>
      <c r="GH28" s="187"/>
      <c r="GI28" s="187"/>
      <c r="GJ28" s="187"/>
      <c r="GK28" s="187"/>
      <c r="GL28" s="187"/>
      <c r="GM28" s="187"/>
      <c r="GN28" s="187"/>
      <c r="GO28" s="187"/>
      <c r="GP28" s="187"/>
      <c r="GQ28" s="187"/>
      <c r="GR28" s="187"/>
      <c r="GS28" s="187"/>
      <c r="GT28" s="187"/>
      <c r="GU28" s="187"/>
      <c r="GV28" s="187"/>
      <c r="GW28" s="187"/>
      <c r="GX28" s="187"/>
      <c r="GY28" s="187"/>
      <c r="GZ28" s="187"/>
      <c r="HA28" s="187"/>
      <c r="HB28" s="187"/>
      <c r="HC28" s="187"/>
      <c r="HD28" s="187"/>
      <c r="HE28" s="187"/>
      <c r="HF28" s="187"/>
      <c r="HG28" s="187"/>
      <c r="HH28" s="187"/>
      <c r="HI28" s="187"/>
      <c r="HJ28" s="187"/>
      <c r="HK28" s="187"/>
      <c r="HL28" s="187"/>
      <c r="HM28" s="187"/>
      <c r="HN28" s="187"/>
      <c r="HO28" s="187"/>
      <c r="HP28" s="187"/>
      <c r="HQ28" s="187"/>
      <c r="HR28" s="187"/>
      <c r="HS28" s="187"/>
      <c r="HT28" s="187"/>
      <c r="HU28" s="187"/>
      <c r="HV28" s="187"/>
      <c r="HW28" s="187"/>
      <c r="HX28" s="187"/>
      <c r="HY28" s="187"/>
      <c r="HZ28" s="187"/>
      <c r="IA28" s="187"/>
      <c r="IB28" s="187"/>
      <c r="IC28" s="187"/>
      <c r="ID28" s="187"/>
      <c r="IE28" s="187"/>
      <c r="IF28" s="187"/>
      <c r="IG28" s="187"/>
      <c r="IH28" s="187"/>
      <c r="II28" s="187"/>
      <c r="IJ28" s="187"/>
      <c r="IK28" s="187"/>
      <c r="IL28" s="187"/>
      <c r="IM28" s="187"/>
      <c r="IN28" s="187"/>
      <c r="IO28" s="187"/>
      <c r="IP28" s="187"/>
      <c r="IQ28" s="187"/>
      <c r="IR28" s="187"/>
      <c r="IS28" s="187"/>
      <c r="IT28" s="187"/>
      <c r="IU28" s="187"/>
      <c r="IV28" s="187"/>
    </row>
    <row r="29" spans="1:256" ht="12" customHeight="1" thickBot="1">
      <c r="A29" s="195">
        <v>22</v>
      </c>
      <c r="B29" s="196" t="s">
        <v>627</v>
      </c>
      <c r="C29" s="197">
        <v>0</v>
      </c>
      <c r="D29" s="198">
        <v>2340</v>
      </c>
      <c r="E29" s="199">
        <v>197612.90000000002</v>
      </c>
      <c r="F29" s="199">
        <v>312835.005</v>
      </c>
      <c r="G29" s="199">
        <v>51463.520000000004</v>
      </c>
      <c r="H29" s="199">
        <v>3370</v>
      </c>
      <c r="I29" s="199">
        <v>33788</v>
      </c>
      <c r="J29" s="200">
        <v>0</v>
      </c>
      <c r="K29" s="201">
        <v>0</v>
      </c>
      <c r="L29" s="199">
        <v>4879</v>
      </c>
      <c r="M29" s="199">
        <v>0</v>
      </c>
      <c r="N29" s="199">
        <v>0</v>
      </c>
      <c r="O29" s="199">
        <v>0</v>
      </c>
      <c r="P29" s="199">
        <v>0</v>
      </c>
      <c r="Q29" s="199">
        <v>0</v>
      </c>
      <c r="R29" s="200">
        <v>0</v>
      </c>
      <c r="S29" s="201"/>
      <c r="T29" s="199"/>
      <c r="U29" s="199"/>
      <c r="V29" s="199">
        <v>0</v>
      </c>
      <c r="W29" s="199">
        <v>0</v>
      </c>
      <c r="X29" s="199">
        <v>0</v>
      </c>
      <c r="Y29" s="199">
        <v>46890</v>
      </c>
      <c r="Z29" s="200">
        <v>0</v>
      </c>
      <c r="AA29" s="164">
        <f t="shared" si="0"/>
        <v>653178.425</v>
      </c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7"/>
      <c r="FK29" s="187"/>
      <c r="FL29" s="187"/>
      <c r="FM29" s="187"/>
      <c r="FN29" s="187"/>
      <c r="FO29" s="187"/>
      <c r="FP29" s="187"/>
      <c r="FQ29" s="187"/>
      <c r="FR29" s="187"/>
      <c r="FS29" s="187"/>
      <c r="FT29" s="187"/>
      <c r="FU29" s="187"/>
      <c r="FV29" s="187"/>
      <c r="FW29" s="187"/>
      <c r="FX29" s="187"/>
      <c r="FY29" s="187"/>
      <c r="FZ29" s="187"/>
      <c r="GA29" s="187"/>
      <c r="GB29" s="187"/>
      <c r="GC29" s="187"/>
      <c r="GD29" s="187"/>
      <c r="GE29" s="187"/>
      <c r="GF29" s="187"/>
      <c r="GG29" s="187"/>
      <c r="GH29" s="187"/>
      <c r="GI29" s="187"/>
      <c r="GJ29" s="187"/>
      <c r="GK29" s="187"/>
      <c r="GL29" s="187"/>
      <c r="GM29" s="187"/>
      <c r="GN29" s="187"/>
      <c r="GO29" s="187"/>
      <c r="GP29" s="187"/>
      <c r="GQ29" s="187"/>
      <c r="GR29" s="187"/>
      <c r="GS29" s="187"/>
      <c r="GT29" s="187"/>
      <c r="GU29" s="187"/>
      <c r="GV29" s="187"/>
      <c r="GW29" s="187"/>
      <c r="GX29" s="187"/>
      <c r="GY29" s="187"/>
      <c r="GZ29" s="187"/>
      <c r="HA29" s="187"/>
      <c r="HB29" s="187"/>
      <c r="HC29" s="187"/>
      <c r="HD29" s="187"/>
      <c r="HE29" s="187"/>
      <c r="HF29" s="187"/>
      <c r="HG29" s="187"/>
      <c r="HH29" s="187"/>
      <c r="HI29" s="187"/>
      <c r="HJ29" s="187"/>
      <c r="HK29" s="187"/>
      <c r="HL29" s="187"/>
      <c r="HM29" s="187"/>
      <c r="HN29" s="187"/>
      <c r="HO29" s="187"/>
      <c r="HP29" s="187"/>
      <c r="HQ29" s="187"/>
      <c r="HR29" s="187"/>
      <c r="HS29" s="187"/>
      <c r="HT29" s="187"/>
      <c r="HU29" s="187"/>
      <c r="HV29" s="187"/>
      <c r="HW29" s="187"/>
      <c r="HX29" s="187"/>
      <c r="HY29" s="187"/>
      <c r="HZ29" s="187"/>
      <c r="IA29" s="187"/>
      <c r="IB29" s="187"/>
      <c r="IC29" s="187"/>
      <c r="ID29" s="187"/>
      <c r="IE29" s="187"/>
      <c r="IF29" s="187"/>
      <c r="IG29" s="187"/>
      <c r="IH29" s="187"/>
      <c r="II29" s="187"/>
      <c r="IJ29" s="187"/>
      <c r="IK29" s="187"/>
      <c r="IL29" s="187"/>
      <c r="IM29" s="187"/>
      <c r="IN29" s="187"/>
      <c r="IO29" s="187"/>
      <c r="IP29" s="187"/>
      <c r="IQ29" s="187"/>
      <c r="IR29" s="187"/>
      <c r="IS29" s="187"/>
      <c r="IT29" s="187"/>
      <c r="IU29" s="187"/>
      <c r="IV29" s="187"/>
    </row>
    <row r="30" spans="1:256" ht="12" customHeight="1" thickBot="1">
      <c r="A30" s="195">
        <v>23</v>
      </c>
      <c r="B30" s="196" t="s">
        <v>628</v>
      </c>
      <c r="C30" s="197">
        <v>0</v>
      </c>
      <c r="D30" s="198">
        <v>0</v>
      </c>
      <c r="E30" s="199">
        <v>3642</v>
      </c>
      <c r="F30" s="199">
        <v>15375.846666666668</v>
      </c>
      <c r="G30" s="199">
        <v>59600</v>
      </c>
      <c r="H30" s="199">
        <v>0</v>
      </c>
      <c r="I30" s="199">
        <v>0</v>
      </c>
      <c r="J30" s="200">
        <v>0</v>
      </c>
      <c r="K30" s="201"/>
      <c r="L30" s="199"/>
      <c r="M30" s="199"/>
      <c r="N30" s="199"/>
      <c r="O30" s="199"/>
      <c r="P30" s="199"/>
      <c r="Q30" s="199"/>
      <c r="R30" s="200"/>
      <c r="S30" s="201"/>
      <c r="T30" s="199"/>
      <c r="U30" s="199"/>
      <c r="V30" s="199">
        <v>29384.53</v>
      </c>
      <c r="W30" s="199">
        <v>187550</v>
      </c>
      <c r="X30" s="199">
        <v>0</v>
      </c>
      <c r="Y30" s="199">
        <v>0</v>
      </c>
      <c r="Z30" s="200">
        <v>0</v>
      </c>
      <c r="AA30" s="164">
        <f t="shared" si="0"/>
        <v>295552.37666666665</v>
      </c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  <c r="FW30" s="187"/>
      <c r="FX30" s="187"/>
      <c r="FY30" s="187"/>
      <c r="FZ30" s="187"/>
      <c r="GA30" s="187"/>
      <c r="GB30" s="187"/>
      <c r="GC30" s="187"/>
      <c r="GD30" s="187"/>
      <c r="GE30" s="187"/>
      <c r="GF30" s="187"/>
      <c r="GG30" s="187"/>
      <c r="GH30" s="187"/>
      <c r="GI30" s="187"/>
      <c r="GJ30" s="187"/>
      <c r="GK30" s="187"/>
      <c r="GL30" s="187"/>
      <c r="GM30" s="187"/>
      <c r="GN30" s="187"/>
      <c r="GO30" s="187"/>
      <c r="GP30" s="187"/>
      <c r="GQ30" s="187"/>
      <c r="GR30" s="187"/>
      <c r="GS30" s="187"/>
      <c r="GT30" s="187"/>
      <c r="GU30" s="187"/>
      <c r="GV30" s="187"/>
      <c r="GW30" s="187"/>
      <c r="GX30" s="187"/>
      <c r="GY30" s="187"/>
      <c r="GZ30" s="187"/>
      <c r="HA30" s="187"/>
      <c r="HB30" s="187"/>
      <c r="HC30" s="187"/>
      <c r="HD30" s="187"/>
      <c r="HE30" s="187"/>
      <c r="HF30" s="187"/>
      <c r="HG30" s="187"/>
      <c r="HH30" s="187"/>
      <c r="HI30" s="187"/>
      <c r="HJ30" s="187"/>
      <c r="HK30" s="187"/>
      <c r="HL30" s="187"/>
      <c r="HM30" s="187"/>
      <c r="HN30" s="187"/>
      <c r="HO30" s="187"/>
      <c r="HP30" s="187"/>
      <c r="HQ30" s="187"/>
      <c r="HR30" s="187"/>
      <c r="HS30" s="187"/>
      <c r="HT30" s="187"/>
      <c r="HU30" s="187"/>
      <c r="HV30" s="187"/>
      <c r="HW30" s="187"/>
      <c r="HX30" s="187"/>
      <c r="HY30" s="187"/>
      <c r="HZ30" s="187"/>
      <c r="IA30" s="187"/>
      <c r="IB30" s="187"/>
      <c r="IC30" s="187"/>
      <c r="ID30" s="187"/>
      <c r="IE30" s="187"/>
      <c r="IF30" s="187"/>
      <c r="IG30" s="187"/>
      <c r="IH30" s="187"/>
      <c r="II30" s="187"/>
      <c r="IJ30" s="187"/>
      <c r="IK30" s="187"/>
      <c r="IL30" s="187"/>
      <c r="IM30" s="187"/>
      <c r="IN30" s="187"/>
      <c r="IO30" s="187"/>
      <c r="IP30" s="187"/>
      <c r="IQ30" s="187"/>
      <c r="IR30" s="187"/>
      <c r="IS30" s="187"/>
      <c r="IT30" s="187"/>
      <c r="IU30" s="187"/>
      <c r="IV30" s="187"/>
    </row>
    <row r="31" spans="1:256" ht="12" customHeight="1" thickBot="1">
      <c r="A31" s="195">
        <v>24</v>
      </c>
      <c r="B31" s="196" t="s">
        <v>698</v>
      </c>
      <c r="C31" s="197">
        <v>0</v>
      </c>
      <c r="D31" s="198">
        <v>202094.44999999998</v>
      </c>
      <c r="E31" s="199">
        <v>116966.47999999998</v>
      </c>
      <c r="F31" s="199">
        <v>45536.475</v>
      </c>
      <c r="G31" s="199">
        <v>34277.82</v>
      </c>
      <c r="H31" s="199">
        <v>0</v>
      </c>
      <c r="I31" s="199">
        <v>0</v>
      </c>
      <c r="J31" s="200">
        <v>0</v>
      </c>
      <c r="K31" s="201">
        <v>0</v>
      </c>
      <c r="L31" s="199">
        <v>0</v>
      </c>
      <c r="M31" s="199">
        <v>2036</v>
      </c>
      <c r="N31" s="199">
        <v>0</v>
      </c>
      <c r="O31" s="199">
        <v>0</v>
      </c>
      <c r="P31" s="199">
        <v>0</v>
      </c>
      <c r="Q31" s="199">
        <v>0</v>
      </c>
      <c r="R31" s="200">
        <v>3826.74</v>
      </c>
      <c r="S31" s="201"/>
      <c r="T31" s="199"/>
      <c r="U31" s="199"/>
      <c r="V31" s="199"/>
      <c r="W31" s="199"/>
      <c r="X31" s="199"/>
      <c r="Y31" s="199"/>
      <c r="Z31" s="200"/>
      <c r="AA31" s="164">
        <f t="shared" si="0"/>
        <v>404737.9649999999</v>
      </c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7"/>
      <c r="DZ31" s="187"/>
      <c r="EA31" s="187"/>
      <c r="EB31" s="187"/>
      <c r="EC31" s="187"/>
      <c r="ED31" s="187"/>
      <c r="EE31" s="187"/>
      <c r="EF31" s="187"/>
      <c r="EG31" s="187"/>
      <c r="EH31" s="187"/>
      <c r="EI31" s="187"/>
      <c r="EJ31" s="187"/>
      <c r="EK31" s="187"/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7"/>
      <c r="EX31" s="187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7"/>
      <c r="FK31" s="187"/>
      <c r="FL31" s="187"/>
      <c r="FM31" s="187"/>
      <c r="FN31" s="187"/>
      <c r="FO31" s="187"/>
      <c r="FP31" s="187"/>
      <c r="FQ31" s="187"/>
      <c r="FR31" s="187"/>
      <c r="FS31" s="187"/>
      <c r="FT31" s="187"/>
      <c r="FU31" s="187"/>
      <c r="FV31" s="187"/>
      <c r="FW31" s="187"/>
      <c r="FX31" s="187"/>
      <c r="FY31" s="187"/>
      <c r="FZ31" s="187"/>
      <c r="GA31" s="187"/>
      <c r="GB31" s="187"/>
      <c r="GC31" s="187"/>
      <c r="GD31" s="187"/>
      <c r="GE31" s="187"/>
      <c r="GF31" s="187"/>
      <c r="GG31" s="187"/>
      <c r="GH31" s="187"/>
      <c r="GI31" s="187"/>
      <c r="GJ31" s="187"/>
      <c r="GK31" s="187"/>
      <c r="GL31" s="187"/>
      <c r="GM31" s="187"/>
      <c r="GN31" s="187"/>
      <c r="GO31" s="187"/>
      <c r="GP31" s="187"/>
      <c r="GQ31" s="187"/>
      <c r="GR31" s="187"/>
      <c r="GS31" s="187"/>
      <c r="GT31" s="187"/>
      <c r="GU31" s="187"/>
      <c r="GV31" s="187"/>
      <c r="GW31" s="187"/>
      <c r="GX31" s="187"/>
      <c r="GY31" s="187"/>
      <c r="GZ31" s="187"/>
      <c r="HA31" s="187"/>
      <c r="HB31" s="187"/>
      <c r="HC31" s="187"/>
      <c r="HD31" s="187"/>
      <c r="HE31" s="187"/>
      <c r="HF31" s="187"/>
      <c r="HG31" s="187"/>
      <c r="HH31" s="187"/>
      <c r="HI31" s="187"/>
      <c r="HJ31" s="187"/>
      <c r="HK31" s="187"/>
      <c r="HL31" s="187"/>
      <c r="HM31" s="187"/>
      <c r="HN31" s="187"/>
      <c r="HO31" s="187"/>
      <c r="HP31" s="187"/>
      <c r="HQ31" s="187"/>
      <c r="HR31" s="187"/>
      <c r="HS31" s="187"/>
      <c r="HT31" s="187"/>
      <c r="HU31" s="187"/>
      <c r="HV31" s="187"/>
      <c r="HW31" s="187"/>
      <c r="HX31" s="187"/>
      <c r="HY31" s="187"/>
      <c r="HZ31" s="187"/>
      <c r="IA31" s="187"/>
      <c r="IB31" s="187"/>
      <c r="IC31" s="187"/>
      <c r="ID31" s="187"/>
      <c r="IE31" s="187"/>
      <c r="IF31" s="187"/>
      <c r="IG31" s="187"/>
      <c r="IH31" s="187"/>
      <c r="II31" s="187"/>
      <c r="IJ31" s="187"/>
      <c r="IK31" s="187"/>
      <c r="IL31" s="187"/>
      <c r="IM31" s="187"/>
      <c r="IN31" s="187"/>
      <c r="IO31" s="187"/>
      <c r="IP31" s="187"/>
      <c r="IQ31" s="187"/>
      <c r="IR31" s="187"/>
      <c r="IS31" s="187"/>
      <c r="IT31" s="187"/>
      <c r="IU31" s="187"/>
      <c r="IV31" s="187"/>
    </row>
    <row r="32" spans="1:256" ht="12" customHeight="1" thickBot="1">
      <c r="A32" s="195">
        <v>25</v>
      </c>
      <c r="B32" s="196" t="s">
        <v>633</v>
      </c>
      <c r="C32" s="197">
        <v>0</v>
      </c>
      <c r="D32" s="198">
        <v>0</v>
      </c>
      <c r="E32" s="199">
        <v>25000</v>
      </c>
      <c r="F32" s="199">
        <v>0</v>
      </c>
      <c r="G32" s="199">
        <v>0</v>
      </c>
      <c r="H32" s="199">
        <v>0</v>
      </c>
      <c r="I32" s="199">
        <v>0</v>
      </c>
      <c r="J32" s="200">
        <v>0</v>
      </c>
      <c r="K32" s="201"/>
      <c r="L32" s="199"/>
      <c r="M32" s="199"/>
      <c r="N32" s="199"/>
      <c r="O32" s="199"/>
      <c r="P32" s="199"/>
      <c r="Q32" s="199"/>
      <c r="R32" s="200"/>
      <c r="S32" s="201"/>
      <c r="T32" s="199"/>
      <c r="U32" s="199"/>
      <c r="V32" s="199"/>
      <c r="W32" s="199"/>
      <c r="X32" s="199"/>
      <c r="Y32" s="199"/>
      <c r="Z32" s="200"/>
      <c r="AA32" s="164">
        <f aca="true" t="shared" si="1" ref="AA32:AA58">SUM(C32:Z32)</f>
        <v>25000</v>
      </c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187"/>
      <c r="FV32" s="187"/>
      <c r="FW32" s="187"/>
      <c r="FX32" s="187"/>
      <c r="FY32" s="187"/>
      <c r="FZ32" s="187"/>
      <c r="GA32" s="187"/>
      <c r="GB32" s="187"/>
      <c r="GC32" s="187"/>
      <c r="GD32" s="187"/>
      <c r="GE32" s="187"/>
      <c r="GF32" s="187"/>
      <c r="GG32" s="187"/>
      <c r="GH32" s="187"/>
      <c r="GI32" s="187"/>
      <c r="GJ32" s="187"/>
      <c r="GK32" s="187"/>
      <c r="GL32" s="187"/>
      <c r="GM32" s="187"/>
      <c r="GN32" s="187"/>
      <c r="GO32" s="187"/>
      <c r="GP32" s="187"/>
      <c r="GQ32" s="187"/>
      <c r="GR32" s="187"/>
      <c r="GS32" s="187"/>
      <c r="GT32" s="187"/>
      <c r="GU32" s="187"/>
      <c r="GV32" s="187"/>
      <c r="GW32" s="187"/>
      <c r="GX32" s="187"/>
      <c r="GY32" s="187"/>
      <c r="GZ32" s="187"/>
      <c r="HA32" s="187"/>
      <c r="HB32" s="187"/>
      <c r="HC32" s="187"/>
      <c r="HD32" s="187"/>
      <c r="HE32" s="187"/>
      <c r="HF32" s="187"/>
      <c r="HG32" s="187"/>
      <c r="HH32" s="187"/>
      <c r="HI32" s="187"/>
      <c r="HJ32" s="187"/>
      <c r="HK32" s="187"/>
      <c r="HL32" s="187"/>
      <c r="HM32" s="187"/>
      <c r="HN32" s="187"/>
      <c r="HO32" s="187"/>
      <c r="HP32" s="187"/>
      <c r="HQ32" s="187"/>
      <c r="HR32" s="187"/>
      <c r="HS32" s="187"/>
      <c r="HT32" s="187"/>
      <c r="HU32" s="187"/>
      <c r="HV32" s="187"/>
      <c r="HW32" s="187"/>
      <c r="HX32" s="187"/>
      <c r="HY32" s="187"/>
      <c r="HZ32" s="187"/>
      <c r="IA32" s="187"/>
      <c r="IB32" s="187"/>
      <c r="IC32" s="187"/>
      <c r="ID32" s="187"/>
      <c r="IE32" s="187"/>
      <c r="IF32" s="187"/>
      <c r="IG32" s="187"/>
      <c r="IH32" s="187"/>
      <c r="II32" s="187"/>
      <c r="IJ32" s="187"/>
      <c r="IK32" s="187"/>
      <c r="IL32" s="187"/>
      <c r="IM32" s="187"/>
      <c r="IN32" s="187"/>
      <c r="IO32" s="187"/>
      <c r="IP32" s="187"/>
      <c r="IQ32" s="187"/>
      <c r="IR32" s="187"/>
      <c r="IS32" s="187"/>
      <c r="IT32" s="187"/>
      <c r="IU32" s="187"/>
      <c r="IV32" s="187"/>
    </row>
    <row r="33" spans="1:256" ht="12" customHeight="1" thickBot="1">
      <c r="A33" s="195">
        <v>26</v>
      </c>
      <c r="B33" s="196" t="s">
        <v>699</v>
      </c>
      <c r="C33" s="197">
        <v>0</v>
      </c>
      <c r="D33" s="198">
        <v>89387.83</v>
      </c>
      <c r="E33" s="199">
        <v>46297.72</v>
      </c>
      <c r="F33" s="199">
        <v>14160</v>
      </c>
      <c r="G33" s="199">
        <v>0</v>
      </c>
      <c r="H33" s="199">
        <v>92783.20999999999</v>
      </c>
      <c r="I33" s="199">
        <v>0</v>
      </c>
      <c r="J33" s="200">
        <v>33925</v>
      </c>
      <c r="K33" s="201"/>
      <c r="L33" s="199"/>
      <c r="M33" s="199"/>
      <c r="N33" s="199"/>
      <c r="O33" s="199"/>
      <c r="P33" s="199"/>
      <c r="Q33" s="199"/>
      <c r="R33" s="200"/>
      <c r="S33" s="201"/>
      <c r="T33" s="199"/>
      <c r="U33" s="199"/>
      <c r="V33" s="199"/>
      <c r="W33" s="199"/>
      <c r="X33" s="199"/>
      <c r="Y33" s="199"/>
      <c r="Z33" s="200"/>
      <c r="AA33" s="164">
        <f t="shared" si="1"/>
        <v>276553.76</v>
      </c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7"/>
      <c r="DX33" s="187"/>
      <c r="DY33" s="187"/>
      <c r="DZ33" s="187"/>
      <c r="EA33" s="187"/>
      <c r="EB33" s="187"/>
      <c r="EC33" s="187"/>
      <c r="ED33" s="187"/>
      <c r="EE33" s="187"/>
      <c r="EF33" s="187"/>
      <c r="EG33" s="187"/>
      <c r="EH33" s="187"/>
      <c r="EI33" s="187"/>
      <c r="EJ33" s="187"/>
      <c r="EK33" s="187"/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7"/>
      <c r="EX33" s="187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7"/>
      <c r="FK33" s="187"/>
      <c r="FL33" s="187"/>
      <c r="FM33" s="187"/>
      <c r="FN33" s="187"/>
      <c r="FO33" s="187"/>
      <c r="FP33" s="187"/>
      <c r="FQ33" s="187"/>
      <c r="FR33" s="187"/>
      <c r="FS33" s="187"/>
      <c r="FT33" s="187"/>
      <c r="FU33" s="187"/>
      <c r="FV33" s="187"/>
      <c r="FW33" s="187"/>
      <c r="FX33" s="187"/>
      <c r="FY33" s="187"/>
      <c r="FZ33" s="187"/>
      <c r="GA33" s="187"/>
      <c r="GB33" s="187"/>
      <c r="GC33" s="187"/>
      <c r="GD33" s="187"/>
      <c r="GE33" s="187"/>
      <c r="GF33" s="187"/>
      <c r="GG33" s="187"/>
      <c r="GH33" s="187"/>
      <c r="GI33" s="187"/>
      <c r="GJ33" s="187"/>
      <c r="GK33" s="187"/>
      <c r="GL33" s="187"/>
      <c r="GM33" s="187"/>
      <c r="GN33" s="187"/>
      <c r="GO33" s="187"/>
      <c r="GP33" s="187"/>
      <c r="GQ33" s="187"/>
      <c r="GR33" s="187"/>
      <c r="GS33" s="187"/>
      <c r="GT33" s="187"/>
      <c r="GU33" s="187"/>
      <c r="GV33" s="187"/>
      <c r="GW33" s="187"/>
      <c r="GX33" s="187"/>
      <c r="GY33" s="187"/>
      <c r="GZ33" s="187"/>
      <c r="HA33" s="187"/>
      <c r="HB33" s="187"/>
      <c r="HC33" s="187"/>
      <c r="HD33" s="187"/>
      <c r="HE33" s="187"/>
      <c r="HF33" s="187"/>
      <c r="HG33" s="187"/>
      <c r="HH33" s="187"/>
      <c r="HI33" s="187"/>
      <c r="HJ33" s="187"/>
      <c r="HK33" s="187"/>
      <c r="HL33" s="187"/>
      <c r="HM33" s="187"/>
      <c r="HN33" s="187"/>
      <c r="HO33" s="187"/>
      <c r="HP33" s="187"/>
      <c r="HQ33" s="187"/>
      <c r="HR33" s="187"/>
      <c r="HS33" s="187"/>
      <c r="HT33" s="187"/>
      <c r="HU33" s="187"/>
      <c r="HV33" s="187"/>
      <c r="HW33" s="187"/>
      <c r="HX33" s="187"/>
      <c r="HY33" s="187"/>
      <c r="HZ33" s="187"/>
      <c r="IA33" s="187"/>
      <c r="IB33" s="187"/>
      <c r="IC33" s="187"/>
      <c r="ID33" s="187"/>
      <c r="IE33" s="187"/>
      <c r="IF33" s="187"/>
      <c r="IG33" s="187"/>
      <c r="IH33" s="187"/>
      <c r="II33" s="187"/>
      <c r="IJ33" s="187"/>
      <c r="IK33" s="187"/>
      <c r="IL33" s="187"/>
      <c r="IM33" s="187"/>
      <c r="IN33" s="187"/>
      <c r="IO33" s="187"/>
      <c r="IP33" s="187"/>
      <c r="IQ33" s="187"/>
      <c r="IR33" s="187"/>
      <c r="IS33" s="187"/>
      <c r="IT33" s="187"/>
      <c r="IU33" s="187"/>
      <c r="IV33" s="187"/>
    </row>
    <row r="34" spans="1:256" ht="12" customHeight="1" thickBot="1">
      <c r="A34" s="195">
        <v>27</v>
      </c>
      <c r="B34" s="196" t="s">
        <v>634</v>
      </c>
      <c r="C34" s="197">
        <v>0</v>
      </c>
      <c r="D34" s="198">
        <v>0</v>
      </c>
      <c r="E34" s="199">
        <v>111140.61</v>
      </c>
      <c r="F34" s="199">
        <v>0</v>
      </c>
      <c r="G34" s="199">
        <v>0</v>
      </c>
      <c r="H34" s="199">
        <v>0</v>
      </c>
      <c r="I34" s="199">
        <v>0</v>
      </c>
      <c r="J34" s="200">
        <v>0</v>
      </c>
      <c r="K34" s="201"/>
      <c r="L34" s="199"/>
      <c r="M34" s="199"/>
      <c r="N34" s="199"/>
      <c r="O34" s="199"/>
      <c r="P34" s="199"/>
      <c r="Q34" s="199"/>
      <c r="R34" s="200"/>
      <c r="S34" s="201"/>
      <c r="T34" s="199"/>
      <c r="U34" s="199"/>
      <c r="V34" s="199"/>
      <c r="W34" s="199"/>
      <c r="X34" s="199"/>
      <c r="Y34" s="199"/>
      <c r="Z34" s="200"/>
      <c r="AA34" s="164">
        <f t="shared" si="1"/>
        <v>111140.61</v>
      </c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87"/>
      <c r="DX34" s="187"/>
      <c r="DY34" s="187"/>
      <c r="DZ34" s="187"/>
      <c r="EA34" s="187"/>
      <c r="EB34" s="187"/>
      <c r="EC34" s="187"/>
      <c r="ED34" s="187"/>
      <c r="EE34" s="187"/>
      <c r="EF34" s="187"/>
      <c r="EG34" s="187"/>
      <c r="EH34" s="187"/>
      <c r="EI34" s="187"/>
      <c r="EJ34" s="187"/>
      <c r="EK34" s="187"/>
      <c r="EL34" s="187"/>
      <c r="EM34" s="187"/>
      <c r="EN34" s="187"/>
      <c r="EO34" s="187"/>
      <c r="EP34" s="187"/>
      <c r="EQ34" s="187"/>
      <c r="ER34" s="187"/>
      <c r="ES34" s="187"/>
      <c r="ET34" s="187"/>
      <c r="EU34" s="187"/>
      <c r="EV34" s="187"/>
      <c r="EW34" s="187"/>
      <c r="EX34" s="187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7"/>
      <c r="FK34" s="187"/>
      <c r="FL34" s="187"/>
      <c r="FM34" s="187"/>
      <c r="FN34" s="187"/>
      <c r="FO34" s="187"/>
      <c r="FP34" s="187"/>
      <c r="FQ34" s="187"/>
      <c r="FR34" s="187"/>
      <c r="FS34" s="187"/>
      <c r="FT34" s="187"/>
      <c r="FU34" s="187"/>
      <c r="FV34" s="187"/>
      <c r="FW34" s="187"/>
      <c r="FX34" s="187"/>
      <c r="FY34" s="187"/>
      <c r="FZ34" s="187"/>
      <c r="GA34" s="187"/>
      <c r="GB34" s="187"/>
      <c r="GC34" s="187"/>
      <c r="GD34" s="187"/>
      <c r="GE34" s="187"/>
      <c r="GF34" s="187"/>
      <c r="GG34" s="187"/>
      <c r="GH34" s="187"/>
      <c r="GI34" s="187"/>
      <c r="GJ34" s="187"/>
      <c r="GK34" s="187"/>
      <c r="GL34" s="187"/>
      <c r="GM34" s="187"/>
      <c r="GN34" s="187"/>
      <c r="GO34" s="187"/>
      <c r="GP34" s="187"/>
      <c r="GQ34" s="187"/>
      <c r="GR34" s="187"/>
      <c r="GS34" s="187"/>
      <c r="GT34" s="187"/>
      <c r="GU34" s="187"/>
      <c r="GV34" s="187"/>
      <c r="GW34" s="187"/>
      <c r="GX34" s="187"/>
      <c r="GY34" s="187"/>
      <c r="GZ34" s="187"/>
      <c r="HA34" s="187"/>
      <c r="HB34" s="187"/>
      <c r="HC34" s="187"/>
      <c r="HD34" s="187"/>
      <c r="HE34" s="187"/>
      <c r="HF34" s="187"/>
      <c r="HG34" s="187"/>
      <c r="HH34" s="187"/>
      <c r="HI34" s="187"/>
      <c r="HJ34" s="187"/>
      <c r="HK34" s="187"/>
      <c r="HL34" s="187"/>
      <c r="HM34" s="187"/>
      <c r="HN34" s="187"/>
      <c r="HO34" s="187"/>
      <c r="HP34" s="187"/>
      <c r="HQ34" s="187"/>
      <c r="HR34" s="187"/>
      <c r="HS34" s="187"/>
      <c r="HT34" s="187"/>
      <c r="HU34" s="187"/>
      <c r="HV34" s="187"/>
      <c r="HW34" s="187"/>
      <c r="HX34" s="187"/>
      <c r="HY34" s="187"/>
      <c r="HZ34" s="187"/>
      <c r="IA34" s="187"/>
      <c r="IB34" s="187"/>
      <c r="IC34" s="187"/>
      <c r="ID34" s="187"/>
      <c r="IE34" s="187"/>
      <c r="IF34" s="187"/>
      <c r="IG34" s="187"/>
      <c r="IH34" s="187"/>
      <c r="II34" s="187"/>
      <c r="IJ34" s="187"/>
      <c r="IK34" s="187"/>
      <c r="IL34" s="187"/>
      <c r="IM34" s="187"/>
      <c r="IN34" s="187"/>
      <c r="IO34" s="187"/>
      <c r="IP34" s="187"/>
      <c r="IQ34" s="187"/>
      <c r="IR34" s="187"/>
      <c r="IS34" s="187"/>
      <c r="IT34" s="187"/>
      <c r="IU34" s="187"/>
      <c r="IV34" s="187"/>
    </row>
    <row r="35" spans="1:256" ht="12" customHeight="1" thickBot="1">
      <c r="A35" s="195">
        <v>28</v>
      </c>
      <c r="B35" s="196" t="s">
        <v>635</v>
      </c>
      <c r="C35" s="197">
        <v>0</v>
      </c>
      <c r="D35" s="198">
        <v>0</v>
      </c>
      <c r="E35" s="199">
        <v>8900</v>
      </c>
      <c r="F35" s="199">
        <v>33698.96</v>
      </c>
      <c r="G35" s="199">
        <v>4287.29</v>
      </c>
      <c r="H35" s="199">
        <v>34811.47</v>
      </c>
      <c r="I35" s="199">
        <v>0</v>
      </c>
      <c r="J35" s="200">
        <v>0</v>
      </c>
      <c r="K35" s="201"/>
      <c r="L35" s="199"/>
      <c r="M35" s="199"/>
      <c r="N35" s="199"/>
      <c r="O35" s="199"/>
      <c r="P35" s="199"/>
      <c r="Q35" s="199"/>
      <c r="R35" s="200"/>
      <c r="S35" s="201"/>
      <c r="T35" s="199"/>
      <c r="U35" s="199"/>
      <c r="V35" s="199"/>
      <c r="W35" s="199"/>
      <c r="X35" s="199"/>
      <c r="Y35" s="199"/>
      <c r="Z35" s="200"/>
      <c r="AA35" s="164">
        <f t="shared" si="1"/>
        <v>81697.72</v>
      </c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7"/>
      <c r="DX35" s="187"/>
      <c r="DY35" s="187"/>
      <c r="DZ35" s="187"/>
      <c r="EA35" s="187"/>
      <c r="EB35" s="187"/>
      <c r="EC35" s="187"/>
      <c r="ED35" s="187"/>
      <c r="EE35" s="187"/>
      <c r="EF35" s="187"/>
      <c r="EG35" s="187"/>
      <c r="EH35" s="187"/>
      <c r="EI35" s="187"/>
      <c r="EJ35" s="187"/>
      <c r="EK35" s="187"/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7"/>
      <c r="EX35" s="187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7"/>
      <c r="FK35" s="187"/>
      <c r="FL35" s="187"/>
      <c r="FM35" s="187"/>
      <c r="FN35" s="187"/>
      <c r="FO35" s="187"/>
      <c r="FP35" s="187"/>
      <c r="FQ35" s="187"/>
      <c r="FR35" s="187"/>
      <c r="FS35" s="187"/>
      <c r="FT35" s="187"/>
      <c r="FU35" s="187"/>
      <c r="FV35" s="187"/>
      <c r="FW35" s="187"/>
      <c r="FX35" s="187"/>
      <c r="FY35" s="187"/>
      <c r="FZ35" s="187"/>
      <c r="GA35" s="187"/>
      <c r="GB35" s="187"/>
      <c r="GC35" s="187"/>
      <c r="GD35" s="187"/>
      <c r="GE35" s="187"/>
      <c r="GF35" s="187"/>
      <c r="GG35" s="187"/>
      <c r="GH35" s="187"/>
      <c r="GI35" s="187"/>
      <c r="GJ35" s="187"/>
      <c r="GK35" s="187"/>
      <c r="GL35" s="187"/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/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/>
      <c r="HJ35" s="187"/>
      <c r="HK35" s="187"/>
      <c r="HL35" s="187"/>
      <c r="HM35" s="187"/>
      <c r="HN35" s="187"/>
      <c r="HO35" s="187"/>
      <c r="HP35" s="187"/>
      <c r="HQ35" s="187"/>
      <c r="HR35" s="187"/>
      <c r="HS35" s="187"/>
      <c r="HT35" s="187"/>
      <c r="HU35" s="187"/>
      <c r="HV35" s="187"/>
      <c r="HW35" s="187"/>
      <c r="HX35" s="187"/>
      <c r="HY35" s="187"/>
      <c r="HZ35" s="187"/>
      <c r="IA35" s="187"/>
      <c r="IB35" s="187"/>
      <c r="IC35" s="187"/>
      <c r="ID35" s="187"/>
      <c r="IE35" s="187"/>
      <c r="IF35" s="187"/>
      <c r="IG35" s="187"/>
      <c r="IH35" s="187"/>
      <c r="II35" s="187"/>
      <c r="IJ35" s="187"/>
      <c r="IK35" s="187"/>
      <c r="IL35" s="187"/>
      <c r="IM35" s="187"/>
      <c r="IN35" s="187"/>
      <c r="IO35" s="187"/>
      <c r="IP35" s="187"/>
      <c r="IQ35" s="187"/>
      <c r="IR35" s="187"/>
      <c r="IS35" s="187"/>
      <c r="IT35" s="187"/>
      <c r="IU35" s="187"/>
      <c r="IV35" s="187"/>
    </row>
    <row r="36" spans="1:256" ht="12" customHeight="1" thickBot="1">
      <c r="A36" s="195">
        <v>29</v>
      </c>
      <c r="B36" s="202" t="s">
        <v>700</v>
      </c>
      <c r="C36" s="197">
        <v>0</v>
      </c>
      <c r="D36" s="198">
        <v>0</v>
      </c>
      <c r="E36" s="199">
        <v>0</v>
      </c>
      <c r="F36" s="199">
        <v>0</v>
      </c>
      <c r="G36" s="199">
        <v>1530</v>
      </c>
      <c r="H36" s="199">
        <v>0</v>
      </c>
      <c r="I36" s="199">
        <v>0</v>
      </c>
      <c r="J36" s="200">
        <v>0</v>
      </c>
      <c r="K36" s="201"/>
      <c r="L36" s="199"/>
      <c r="M36" s="199"/>
      <c r="N36" s="199"/>
      <c r="O36" s="199"/>
      <c r="P36" s="199"/>
      <c r="Q36" s="199"/>
      <c r="R36" s="200"/>
      <c r="S36" s="201"/>
      <c r="T36" s="199"/>
      <c r="U36" s="199"/>
      <c r="V36" s="199"/>
      <c r="W36" s="199"/>
      <c r="X36" s="199"/>
      <c r="Y36" s="199"/>
      <c r="Z36" s="200"/>
      <c r="AA36" s="164">
        <f t="shared" si="1"/>
        <v>1530</v>
      </c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7"/>
      <c r="DT36" s="187"/>
      <c r="DU36" s="187"/>
      <c r="DV36" s="187"/>
      <c r="DW36" s="187"/>
      <c r="DX36" s="187"/>
      <c r="DY36" s="187"/>
      <c r="DZ36" s="187"/>
      <c r="EA36" s="187"/>
      <c r="EB36" s="187"/>
      <c r="EC36" s="187"/>
      <c r="ED36" s="187"/>
      <c r="EE36" s="187"/>
      <c r="EF36" s="187"/>
      <c r="EG36" s="187"/>
      <c r="EH36" s="187"/>
      <c r="EI36" s="187"/>
      <c r="EJ36" s="187"/>
      <c r="EK36" s="187"/>
      <c r="EL36" s="187"/>
      <c r="EM36" s="187"/>
      <c r="EN36" s="187"/>
      <c r="EO36" s="187"/>
      <c r="EP36" s="187"/>
      <c r="EQ36" s="187"/>
      <c r="ER36" s="187"/>
      <c r="ES36" s="187"/>
      <c r="ET36" s="187"/>
      <c r="EU36" s="187"/>
      <c r="EV36" s="187"/>
      <c r="EW36" s="187"/>
      <c r="EX36" s="187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7"/>
      <c r="FK36" s="187"/>
      <c r="FL36" s="187"/>
      <c r="FM36" s="187"/>
      <c r="FN36" s="187"/>
      <c r="FO36" s="187"/>
      <c r="FP36" s="187"/>
      <c r="FQ36" s="187"/>
      <c r="FR36" s="187"/>
      <c r="FS36" s="187"/>
      <c r="FT36" s="187"/>
      <c r="FU36" s="187"/>
      <c r="FV36" s="187"/>
      <c r="FW36" s="187"/>
      <c r="FX36" s="187"/>
      <c r="FY36" s="187"/>
      <c r="FZ36" s="187"/>
      <c r="GA36" s="187"/>
      <c r="GB36" s="187"/>
      <c r="GC36" s="187"/>
      <c r="GD36" s="187"/>
      <c r="GE36" s="187"/>
      <c r="GF36" s="187"/>
      <c r="GG36" s="187"/>
      <c r="GH36" s="187"/>
      <c r="GI36" s="187"/>
      <c r="GJ36" s="187"/>
      <c r="GK36" s="187"/>
      <c r="GL36" s="187"/>
      <c r="GM36" s="187"/>
      <c r="GN36" s="187"/>
      <c r="GO36" s="187"/>
      <c r="GP36" s="187"/>
      <c r="GQ36" s="187"/>
      <c r="GR36" s="187"/>
      <c r="GS36" s="187"/>
      <c r="GT36" s="187"/>
      <c r="GU36" s="187"/>
      <c r="GV36" s="187"/>
      <c r="GW36" s="187"/>
      <c r="GX36" s="187"/>
      <c r="GY36" s="187"/>
      <c r="GZ36" s="187"/>
      <c r="HA36" s="187"/>
      <c r="HB36" s="187"/>
      <c r="HC36" s="187"/>
      <c r="HD36" s="187"/>
      <c r="HE36" s="187"/>
      <c r="HF36" s="187"/>
      <c r="HG36" s="187"/>
      <c r="HH36" s="187"/>
      <c r="HI36" s="187"/>
      <c r="HJ36" s="187"/>
      <c r="HK36" s="187"/>
      <c r="HL36" s="187"/>
      <c r="HM36" s="187"/>
      <c r="HN36" s="187"/>
      <c r="HO36" s="187"/>
      <c r="HP36" s="187"/>
      <c r="HQ36" s="187"/>
      <c r="HR36" s="187"/>
      <c r="HS36" s="187"/>
      <c r="HT36" s="187"/>
      <c r="HU36" s="187"/>
      <c r="HV36" s="187"/>
      <c r="HW36" s="187"/>
      <c r="HX36" s="187"/>
      <c r="HY36" s="187"/>
      <c r="HZ36" s="187"/>
      <c r="IA36" s="187"/>
      <c r="IB36" s="187"/>
      <c r="IC36" s="187"/>
      <c r="ID36" s="187"/>
      <c r="IE36" s="187"/>
      <c r="IF36" s="187"/>
      <c r="IG36" s="187"/>
      <c r="IH36" s="187"/>
      <c r="II36" s="187"/>
      <c r="IJ36" s="187"/>
      <c r="IK36" s="187"/>
      <c r="IL36" s="187"/>
      <c r="IM36" s="187"/>
      <c r="IN36" s="187"/>
      <c r="IO36" s="187"/>
      <c r="IP36" s="187"/>
      <c r="IQ36" s="187"/>
      <c r="IR36" s="187"/>
      <c r="IS36" s="187"/>
      <c r="IT36" s="187"/>
      <c r="IU36" s="187"/>
      <c r="IV36" s="187"/>
    </row>
    <row r="37" spans="1:256" ht="12" customHeight="1" thickBot="1">
      <c r="A37" s="195">
        <v>30</v>
      </c>
      <c r="B37" s="202" t="s">
        <v>701</v>
      </c>
      <c r="C37" s="197">
        <v>0</v>
      </c>
      <c r="D37" s="198">
        <v>0</v>
      </c>
      <c r="E37" s="199">
        <v>0</v>
      </c>
      <c r="F37" s="199">
        <v>0</v>
      </c>
      <c r="G37" s="199">
        <v>10300</v>
      </c>
      <c r="H37" s="199">
        <v>0</v>
      </c>
      <c r="I37" s="199">
        <v>0</v>
      </c>
      <c r="J37" s="200">
        <v>0</v>
      </c>
      <c r="K37" s="201"/>
      <c r="L37" s="199"/>
      <c r="M37" s="199"/>
      <c r="N37" s="199"/>
      <c r="O37" s="199"/>
      <c r="P37" s="199"/>
      <c r="Q37" s="199"/>
      <c r="R37" s="200"/>
      <c r="S37" s="201"/>
      <c r="T37" s="199"/>
      <c r="U37" s="199"/>
      <c r="V37" s="199"/>
      <c r="W37" s="199"/>
      <c r="X37" s="199"/>
      <c r="Y37" s="199"/>
      <c r="Z37" s="200"/>
      <c r="AA37" s="164">
        <f t="shared" si="1"/>
        <v>10300</v>
      </c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7"/>
      <c r="DT37" s="187"/>
      <c r="DU37" s="187"/>
      <c r="DV37" s="187"/>
      <c r="DW37" s="187"/>
      <c r="DX37" s="187"/>
      <c r="DY37" s="187"/>
      <c r="DZ37" s="187"/>
      <c r="EA37" s="187"/>
      <c r="EB37" s="187"/>
      <c r="EC37" s="187"/>
      <c r="ED37" s="187"/>
      <c r="EE37" s="187"/>
      <c r="EF37" s="187"/>
      <c r="EG37" s="187"/>
      <c r="EH37" s="187"/>
      <c r="EI37" s="187"/>
      <c r="EJ37" s="187"/>
      <c r="EK37" s="187"/>
      <c r="EL37" s="187"/>
      <c r="EM37" s="187"/>
      <c r="EN37" s="187"/>
      <c r="EO37" s="187"/>
      <c r="EP37" s="187"/>
      <c r="EQ37" s="187"/>
      <c r="ER37" s="187"/>
      <c r="ES37" s="187"/>
      <c r="ET37" s="187"/>
      <c r="EU37" s="187"/>
      <c r="EV37" s="187"/>
      <c r="EW37" s="187"/>
      <c r="EX37" s="187"/>
      <c r="EY37" s="187"/>
      <c r="EZ37" s="187"/>
      <c r="FA37" s="187"/>
      <c r="FB37" s="187"/>
      <c r="FC37" s="187"/>
      <c r="FD37" s="187"/>
      <c r="FE37" s="187"/>
      <c r="FF37" s="187"/>
      <c r="FG37" s="187"/>
      <c r="FH37" s="187"/>
      <c r="FI37" s="187"/>
      <c r="FJ37" s="187"/>
      <c r="FK37" s="187"/>
      <c r="FL37" s="187"/>
      <c r="FM37" s="187"/>
      <c r="FN37" s="187"/>
      <c r="FO37" s="187"/>
      <c r="FP37" s="187"/>
      <c r="FQ37" s="187"/>
      <c r="FR37" s="187"/>
      <c r="FS37" s="187"/>
      <c r="FT37" s="187"/>
      <c r="FU37" s="187"/>
      <c r="FV37" s="187"/>
      <c r="FW37" s="187"/>
      <c r="FX37" s="187"/>
      <c r="FY37" s="187"/>
      <c r="FZ37" s="187"/>
      <c r="GA37" s="187"/>
      <c r="GB37" s="187"/>
      <c r="GC37" s="187"/>
      <c r="GD37" s="187"/>
      <c r="GE37" s="187"/>
      <c r="GF37" s="187"/>
      <c r="GG37" s="187"/>
      <c r="GH37" s="187"/>
      <c r="GI37" s="187"/>
      <c r="GJ37" s="187"/>
      <c r="GK37" s="187"/>
      <c r="GL37" s="187"/>
      <c r="GM37" s="187"/>
      <c r="GN37" s="187"/>
      <c r="GO37" s="187"/>
      <c r="GP37" s="187"/>
      <c r="GQ37" s="187"/>
      <c r="GR37" s="187"/>
      <c r="GS37" s="187"/>
      <c r="GT37" s="187"/>
      <c r="GU37" s="187"/>
      <c r="GV37" s="187"/>
      <c r="GW37" s="187"/>
      <c r="GX37" s="187"/>
      <c r="GY37" s="187"/>
      <c r="GZ37" s="187"/>
      <c r="HA37" s="187"/>
      <c r="HB37" s="187"/>
      <c r="HC37" s="187"/>
      <c r="HD37" s="187"/>
      <c r="HE37" s="187"/>
      <c r="HF37" s="187"/>
      <c r="HG37" s="187"/>
      <c r="HH37" s="187"/>
      <c r="HI37" s="187"/>
      <c r="HJ37" s="187"/>
      <c r="HK37" s="187"/>
      <c r="HL37" s="187"/>
      <c r="HM37" s="187"/>
      <c r="HN37" s="187"/>
      <c r="HO37" s="187"/>
      <c r="HP37" s="187"/>
      <c r="HQ37" s="187"/>
      <c r="HR37" s="187"/>
      <c r="HS37" s="187"/>
      <c r="HT37" s="187"/>
      <c r="HU37" s="187"/>
      <c r="HV37" s="187"/>
      <c r="HW37" s="187"/>
      <c r="HX37" s="187"/>
      <c r="HY37" s="187"/>
      <c r="HZ37" s="187"/>
      <c r="IA37" s="187"/>
      <c r="IB37" s="187"/>
      <c r="IC37" s="187"/>
      <c r="ID37" s="187"/>
      <c r="IE37" s="187"/>
      <c r="IF37" s="187"/>
      <c r="IG37" s="187"/>
      <c r="IH37" s="187"/>
      <c r="II37" s="187"/>
      <c r="IJ37" s="187"/>
      <c r="IK37" s="187"/>
      <c r="IL37" s="187"/>
      <c r="IM37" s="187"/>
      <c r="IN37" s="187"/>
      <c r="IO37" s="187"/>
      <c r="IP37" s="187"/>
      <c r="IQ37" s="187"/>
      <c r="IR37" s="187"/>
      <c r="IS37" s="187"/>
      <c r="IT37" s="187"/>
      <c r="IU37" s="187"/>
      <c r="IV37" s="187"/>
    </row>
    <row r="38" spans="1:256" ht="12" customHeight="1" thickBot="1">
      <c r="A38" s="195">
        <v>31</v>
      </c>
      <c r="B38" s="202" t="s">
        <v>702</v>
      </c>
      <c r="C38" s="197">
        <v>0</v>
      </c>
      <c r="D38" s="198">
        <v>0</v>
      </c>
      <c r="E38" s="199">
        <v>28400</v>
      </c>
      <c r="F38" s="199">
        <v>0</v>
      </c>
      <c r="G38" s="199">
        <v>0</v>
      </c>
      <c r="H38" s="199">
        <v>0</v>
      </c>
      <c r="I38" s="199">
        <v>0</v>
      </c>
      <c r="J38" s="200">
        <v>0</v>
      </c>
      <c r="K38" s="201"/>
      <c r="L38" s="199"/>
      <c r="M38" s="199"/>
      <c r="N38" s="199"/>
      <c r="O38" s="199"/>
      <c r="P38" s="199"/>
      <c r="Q38" s="199"/>
      <c r="R38" s="200"/>
      <c r="S38" s="201"/>
      <c r="T38" s="199"/>
      <c r="U38" s="199"/>
      <c r="V38" s="199"/>
      <c r="W38" s="199"/>
      <c r="X38" s="199"/>
      <c r="Y38" s="199"/>
      <c r="Z38" s="200"/>
      <c r="AA38" s="164">
        <f t="shared" si="1"/>
        <v>28400</v>
      </c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7"/>
      <c r="EA38" s="187"/>
      <c r="EB38" s="187"/>
      <c r="EC38" s="187"/>
      <c r="ED38" s="187"/>
      <c r="EE38" s="187"/>
      <c r="EF38" s="187"/>
      <c r="EG38" s="187"/>
      <c r="EH38" s="187"/>
      <c r="EI38" s="187"/>
      <c r="EJ38" s="187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7"/>
      <c r="FK38" s="187"/>
      <c r="FL38" s="187"/>
      <c r="FM38" s="187"/>
      <c r="FN38" s="187"/>
      <c r="FO38" s="187"/>
      <c r="FP38" s="187"/>
      <c r="FQ38" s="187"/>
      <c r="FR38" s="187"/>
      <c r="FS38" s="187"/>
      <c r="FT38" s="187"/>
      <c r="FU38" s="187"/>
      <c r="FV38" s="187"/>
      <c r="FW38" s="187"/>
      <c r="FX38" s="187"/>
      <c r="FY38" s="187"/>
      <c r="FZ38" s="187"/>
      <c r="GA38" s="187"/>
      <c r="GB38" s="187"/>
      <c r="GC38" s="187"/>
      <c r="GD38" s="187"/>
      <c r="GE38" s="187"/>
      <c r="GF38" s="187"/>
      <c r="GG38" s="187"/>
      <c r="GH38" s="187"/>
      <c r="GI38" s="187"/>
      <c r="GJ38" s="187"/>
      <c r="GK38" s="187"/>
      <c r="GL38" s="187"/>
      <c r="GM38" s="187"/>
      <c r="GN38" s="187"/>
      <c r="GO38" s="187"/>
      <c r="GP38" s="187"/>
      <c r="GQ38" s="187"/>
      <c r="GR38" s="187"/>
      <c r="GS38" s="187"/>
      <c r="GT38" s="187"/>
      <c r="GU38" s="187"/>
      <c r="GV38" s="187"/>
      <c r="GW38" s="187"/>
      <c r="GX38" s="187"/>
      <c r="GY38" s="187"/>
      <c r="GZ38" s="187"/>
      <c r="HA38" s="187"/>
      <c r="HB38" s="187"/>
      <c r="HC38" s="187"/>
      <c r="HD38" s="187"/>
      <c r="HE38" s="187"/>
      <c r="HF38" s="187"/>
      <c r="HG38" s="187"/>
      <c r="HH38" s="187"/>
      <c r="HI38" s="187"/>
      <c r="HJ38" s="187"/>
      <c r="HK38" s="187"/>
      <c r="HL38" s="187"/>
      <c r="HM38" s="187"/>
      <c r="HN38" s="187"/>
      <c r="HO38" s="187"/>
      <c r="HP38" s="187"/>
      <c r="HQ38" s="187"/>
      <c r="HR38" s="187"/>
      <c r="HS38" s="187"/>
      <c r="HT38" s="187"/>
      <c r="HU38" s="187"/>
      <c r="HV38" s="187"/>
      <c r="HW38" s="187"/>
      <c r="HX38" s="187"/>
      <c r="HY38" s="187"/>
      <c r="HZ38" s="187"/>
      <c r="IA38" s="187"/>
      <c r="IB38" s="187"/>
      <c r="IC38" s="187"/>
      <c r="ID38" s="187"/>
      <c r="IE38" s="187"/>
      <c r="IF38" s="187"/>
      <c r="IG38" s="187"/>
      <c r="IH38" s="187"/>
      <c r="II38" s="187"/>
      <c r="IJ38" s="187"/>
      <c r="IK38" s="187"/>
      <c r="IL38" s="187"/>
      <c r="IM38" s="187"/>
      <c r="IN38" s="187"/>
      <c r="IO38" s="187"/>
      <c r="IP38" s="187"/>
      <c r="IQ38" s="187"/>
      <c r="IR38" s="187"/>
      <c r="IS38" s="187"/>
      <c r="IT38" s="187"/>
      <c r="IU38" s="187"/>
      <c r="IV38" s="187"/>
    </row>
    <row r="39" spans="1:256" ht="12" customHeight="1" thickBot="1">
      <c r="A39" s="195">
        <v>32</v>
      </c>
      <c r="B39" s="202" t="s">
        <v>703</v>
      </c>
      <c r="C39" s="197">
        <v>0</v>
      </c>
      <c r="D39" s="198">
        <v>0</v>
      </c>
      <c r="E39" s="199">
        <v>0</v>
      </c>
      <c r="F39" s="199">
        <v>0</v>
      </c>
      <c r="G39" s="199">
        <v>0</v>
      </c>
      <c r="H39" s="199">
        <v>0</v>
      </c>
      <c r="I39" s="199">
        <v>22903.21</v>
      </c>
      <c r="J39" s="200">
        <v>0</v>
      </c>
      <c r="K39" s="201"/>
      <c r="L39" s="199"/>
      <c r="M39" s="199"/>
      <c r="N39" s="199"/>
      <c r="O39" s="199"/>
      <c r="P39" s="199"/>
      <c r="Q39" s="199"/>
      <c r="R39" s="200"/>
      <c r="S39" s="201"/>
      <c r="T39" s="199"/>
      <c r="U39" s="199"/>
      <c r="V39" s="199"/>
      <c r="W39" s="199"/>
      <c r="X39" s="199"/>
      <c r="Y39" s="199"/>
      <c r="Z39" s="200"/>
      <c r="AA39" s="164">
        <f t="shared" si="1"/>
        <v>22903.21</v>
      </c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7"/>
      <c r="EA39" s="187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7"/>
      <c r="FK39" s="187"/>
      <c r="FL39" s="187"/>
      <c r="FM39" s="187"/>
      <c r="FN39" s="187"/>
      <c r="FO39" s="187"/>
      <c r="FP39" s="187"/>
      <c r="FQ39" s="187"/>
      <c r="FR39" s="187"/>
      <c r="FS39" s="187"/>
      <c r="FT39" s="187"/>
      <c r="FU39" s="187"/>
      <c r="FV39" s="187"/>
      <c r="FW39" s="187"/>
      <c r="FX39" s="187"/>
      <c r="FY39" s="187"/>
      <c r="FZ39" s="187"/>
      <c r="GA39" s="187"/>
      <c r="GB39" s="187"/>
      <c r="GC39" s="187"/>
      <c r="GD39" s="187"/>
      <c r="GE39" s="187"/>
      <c r="GF39" s="187"/>
      <c r="GG39" s="187"/>
      <c r="GH39" s="187"/>
      <c r="GI39" s="187"/>
      <c r="GJ39" s="187"/>
      <c r="GK39" s="187"/>
      <c r="GL39" s="187"/>
      <c r="GM39" s="187"/>
      <c r="GN39" s="187"/>
      <c r="GO39" s="187"/>
      <c r="GP39" s="187"/>
      <c r="GQ39" s="187"/>
      <c r="GR39" s="187"/>
      <c r="GS39" s="187"/>
      <c r="GT39" s="187"/>
      <c r="GU39" s="187"/>
      <c r="GV39" s="187"/>
      <c r="GW39" s="187"/>
      <c r="GX39" s="187"/>
      <c r="GY39" s="187"/>
      <c r="GZ39" s="187"/>
      <c r="HA39" s="187"/>
      <c r="HB39" s="187"/>
      <c r="HC39" s="187"/>
      <c r="HD39" s="187"/>
      <c r="HE39" s="187"/>
      <c r="HF39" s="187"/>
      <c r="HG39" s="187"/>
      <c r="HH39" s="187"/>
      <c r="HI39" s="187"/>
      <c r="HJ39" s="187"/>
      <c r="HK39" s="187"/>
      <c r="HL39" s="187"/>
      <c r="HM39" s="187"/>
      <c r="HN39" s="187"/>
      <c r="HO39" s="187"/>
      <c r="HP39" s="187"/>
      <c r="HQ39" s="187"/>
      <c r="HR39" s="187"/>
      <c r="HS39" s="187"/>
      <c r="HT39" s="187"/>
      <c r="HU39" s="187"/>
      <c r="HV39" s="187"/>
      <c r="HW39" s="187"/>
      <c r="HX39" s="187"/>
      <c r="HY39" s="187"/>
      <c r="HZ39" s="187"/>
      <c r="IA39" s="187"/>
      <c r="IB39" s="187"/>
      <c r="IC39" s="187"/>
      <c r="ID39" s="187"/>
      <c r="IE39" s="187"/>
      <c r="IF39" s="187"/>
      <c r="IG39" s="187"/>
      <c r="IH39" s="187"/>
      <c r="II39" s="187"/>
      <c r="IJ39" s="187"/>
      <c r="IK39" s="187"/>
      <c r="IL39" s="187"/>
      <c r="IM39" s="187"/>
      <c r="IN39" s="187"/>
      <c r="IO39" s="187"/>
      <c r="IP39" s="187"/>
      <c r="IQ39" s="187"/>
      <c r="IR39" s="187"/>
      <c r="IS39" s="187"/>
      <c r="IT39" s="187"/>
      <c r="IU39" s="187"/>
      <c r="IV39" s="187"/>
    </row>
    <row r="40" spans="1:256" ht="30" thickBot="1">
      <c r="A40" s="195">
        <v>33</v>
      </c>
      <c r="B40" s="202" t="s">
        <v>704</v>
      </c>
      <c r="C40" s="197">
        <v>0</v>
      </c>
      <c r="D40" s="198">
        <v>0</v>
      </c>
      <c r="E40" s="199">
        <v>0</v>
      </c>
      <c r="F40" s="199">
        <v>0</v>
      </c>
      <c r="G40" s="199">
        <v>0</v>
      </c>
      <c r="H40" s="199">
        <v>0</v>
      </c>
      <c r="I40" s="199">
        <v>19200</v>
      </c>
      <c r="J40" s="200">
        <v>0</v>
      </c>
      <c r="K40" s="201"/>
      <c r="L40" s="199"/>
      <c r="M40" s="199"/>
      <c r="N40" s="199"/>
      <c r="O40" s="199"/>
      <c r="P40" s="199"/>
      <c r="Q40" s="199"/>
      <c r="R40" s="200"/>
      <c r="S40" s="201"/>
      <c r="T40" s="199"/>
      <c r="U40" s="199"/>
      <c r="V40" s="199"/>
      <c r="W40" s="199"/>
      <c r="X40" s="199"/>
      <c r="Y40" s="199"/>
      <c r="Z40" s="200"/>
      <c r="AA40" s="164">
        <f t="shared" si="1"/>
        <v>19200</v>
      </c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7"/>
      <c r="EA40" s="187"/>
      <c r="EB40" s="187"/>
      <c r="EC40" s="187"/>
      <c r="ED40" s="187"/>
      <c r="EE40" s="187"/>
      <c r="EF40" s="187"/>
      <c r="EG40" s="187"/>
      <c r="EH40" s="187"/>
      <c r="EI40" s="187"/>
      <c r="EJ40" s="187"/>
      <c r="EK40" s="187"/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7"/>
      <c r="EX40" s="187"/>
      <c r="EY40" s="187"/>
      <c r="EZ40" s="187"/>
      <c r="FA40" s="187"/>
      <c r="FB40" s="187"/>
      <c r="FC40" s="187"/>
      <c r="FD40" s="187"/>
      <c r="FE40" s="187"/>
      <c r="FF40" s="187"/>
      <c r="FG40" s="187"/>
      <c r="FH40" s="187"/>
      <c r="FI40" s="187"/>
      <c r="FJ40" s="187"/>
      <c r="FK40" s="187"/>
      <c r="FL40" s="187"/>
      <c r="FM40" s="187"/>
      <c r="FN40" s="187"/>
      <c r="FO40" s="187"/>
      <c r="FP40" s="187"/>
      <c r="FQ40" s="187"/>
      <c r="FR40" s="187"/>
      <c r="FS40" s="187"/>
      <c r="FT40" s="187"/>
      <c r="FU40" s="187"/>
      <c r="FV40" s="187"/>
      <c r="FW40" s="187"/>
      <c r="FX40" s="187"/>
      <c r="FY40" s="187"/>
      <c r="FZ40" s="187"/>
      <c r="GA40" s="187"/>
      <c r="GB40" s="187"/>
      <c r="GC40" s="187"/>
      <c r="GD40" s="187"/>
      <c r="GE40" s="187"/>
      <c r="GF40" s="187"/>
      <c r="GG40" s="187"/>
      <c r="GH40" s="187"/>
      <c r="GI40" s="187"/>
      <c r="GJ40" s="187"/>
      <c r="GK40" s="187"/>
      <c r="GL40" s="187"/>
      <c r="GM40" s="187"/>
      <c r="GN40" s="187"/>
      <c r="GO40" s="187"/>
      <c r="GP40" s="187"/>
      <c r="GQ40" s="187"/>
      <c r="GR40" s="187"/>
      <c r="GS40" s="187"/>
      <c r="GT40" s="187"/>
      <c r="GU40" s="187"/>
      <c r="GV40" s="187"/>
      <c r="GW40" s="187"/>
      <c r="GX40" s="187"/>
      <c r="GY40" s="187"/>
      <c r="GZ40" s="187"/>
      <c r="HA40" s="187"/>
      <c r="HB40" s="187"/>
      <c r="HC40" s="187"/>
      <c r="HD40" s="187"/>
      <c r="HE40" s="187"/>
      <c r="HF40" s="187"/>
      <c r="HG40" s="187"/>
      <c r="HH40" s="187"/>
      <c r="HI40" s="187"/>
      <c r="HJ40" s="187"/>
      <c r="HK40" s="187"/>
      <c r="HL40" s="187"/>
      <c r="HM40" s="187"/>
      <c r="HN40" s="187"/>
      <c r="HO40" s="187"/>
      <c r="HP40" s="187"/>
      <c r="HQ40" s="187"/>
      <c r="HR40" s="187"/>
      <c r="HS40" s="187"/>
      <c r="HT40" s="187"/>
      <c r="HU40" s="187"/>
      <c r="HV40" s="187"/>
      <c r="HW40" s="187"/>
      <c r="HX40" s="187"/>
      <c r="HY40" s="187"/>
      <c r="HZ40" s="187"/>
      <c r="IA40" s="187"/>
      <c r="IB40" s="187"/>
      <c r="IC40" s="187"/>
      <c r="ID40" s="187"/>
      <c r="IE40" s="187"/>
      <c r="IF40" s="187"/>
      <c r="IG40" s="187"/>
      <c r="IH40" s="187"/>
      <c r="II40" s="187"/>
      <c r="IJ40" s="187"/>
      <c r="IK40" s="187"/>
      <c r="IL40" s="187"/>
      <c r="IM40" s="187"/>
      <c r="IN40" s="187"/>
      <c r="IO40" s="187"/>
      <c r="IP40" s="187"/>
      <c r="IQ40" s="187"/>
      <c r="IR40" s="187"/>
      <c r="IS40" s="187"/>
      <c r="IT40" s="187"/>
      <c r="IU40" s="187"/>
      <c r="IV40" s="187"/>
    </row>
    <row r="41" spans="1:256" ht="14.25" thickBot="1">
      <c r="A41" s="195">
        <v>34</v>
      </c>
      <c r="B41" s="196" t="s">
        <v>705</v>
      </c>
      <c r="C41" s="197">
        <v>0</v>
      </c>
      <c r="D41" s="198">
        <v>0</v>
      </c>
      <c r="E41" s="199">
        <v>0</v>
      </c>
      <c r="F41" s="199">
        <v>0</v>
      </c>
      <c r="G41" s="199">
        <v>0</v>
      </c>
      <c r="H41" s="199">
        <v>0</v>
      </c>
      <c r="I41" s="199">
        <v>0</v>
      </c>
      <c r="J41" s="200">
        <v>33650</v>
      </c>
      <c r="K41" s="201">
        <v>0</v>
      </c>
      <c r="L41" s="199">
        <v>0</v>
      </c>
      <c r="M41" s="199">
        <v>0</v>
      </c>
      <c r="N41" s="199">
        <v>0</v>
      </c>
      <c r="O41" s="199">
        <v>4499.6</v>
      </c>
      <c r="P41" s="199">
        <v>0</v>
      </c>
      <c r="Q41" s="199">
        <v>0</v>
      </c>
      <c r="R41" s="200">
        <v>913</v>
      </c>
      <c r="S41" s="201"/>
      <c r="T41" s="199"/>
      <c r="U41" s="199"/>
      <c r="V41" s="199"/>
      <c r="W41" s="199"/>
      <c r="X41" s="199"/>
      <c r="Y41" s="199"/>
      <c r="Z41" s="200"/>
      <c r="AA41" s="164">
        <f t="shared" si="1"/>
        <v>39062.6</v>
      </c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7"/>
      <c r="EA41" s="187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7"/>
      <c r="FK41" s="187"/>
      <c r="FL41" s="187"/>
      <c r="FM41" s="187"/>
      <c r="FN41" s="187"/>
      <c r="FO41" s="187"/>
      <c r="FP41" s="187"/>
      <c r="FQ41" s="187"/>
      <c r="FR41" s="187"/>
      <c r="FS41" s="187"/>
      <c r="FT41" s="187"/>
      <c r="FU41" s="187"/>
      <c r="FV41" s="187"/>
      <c r="FW41" s="187"/>
      <c r="FX41" s="187"/>
      <c r="FY41" s="187"/>
      <c r="FZ41" s="187"/>
      <c r="GA41" s="187"/>
      <c r="GB41" s="187"/>
      <c r="GC41" s="187"/>
      <c r="GD41" s="187"/>
      <c r="GE41" s="187"/>
      <c r="GF41" s="187"/>
      <c r="GG41" s="187"/>
      <c r="GH41" s="187"/>
      <c r="GI41" s="187"/>
      <c r="GJ41" s="187"/>
      <c r="GK41" s="187"/>
      <c r="GL41" s="187"/>
      <c r="GM41" s="187"/>
      <c r="GN41" s="187"/>
      <c r="GO41" s="187"/>
      <c r="GP41" s="187"/>
      <c r="GQ41" s="187"/>
      <c r="GR41" s="187"/>
      <c r="GS41" s="187"/>
      <c r="GT41" s="187"/>
      <c r="GU41" s="187"/>
      <c r="GV41" s="187"/>
      <c r="GW41" s="187"/>
      <c r="GX41" s="187"/>
      <c r="GY41" s="187"/>
      <c r="GZ41" s="187"/>
      <c r="HA41" s="187"/>
      <c r="HB41" s="187"/>
      <c r="HC41" s="187"/>
      <c r="HD41" s="187"/>
      <c r="HE41" s="187"/>
      <c r="HF41" s="187"/>
      <c r="HG41" s="187"/>
      <c r="HH41" s="187"/>
      <c r="HI41" s="187"/>
      <c r="HJ41" s="187"/>
      <c r="HK41" s="187"/>
      <c r="HL41" s="187"/>
      <c r="HM41" s="187"/>
      <c r="HN41" s="187"/>
      <c r="HO41" s="187"/>
      <c r="HP41" s="187"/>
      <c r="HQ41" s="187"/>
      <c r="HR41" s="187"/>
      <c r="HS41" s="187"/>
      <c r="HT41" s="187"/>
      <c r="HU41" s="187"/>
      <c r="HV41" s="187"/>
      <c r="HW41" s="187"/>
      <c r="HX41" s="187"/>
      <c r="HY41" s="187"/>
      <c r="HZ41" s="187"/>
      <c r="IA41" s="187"/>
      <c r="IB41" s="187"/>
      <c r="IC41" s="187"/>
      <c r="ID41" s="187"/>
      <c r="IE41" s="187"/>
      <c r="IF41" s="187"/>
      <c r="IG41" s="187"/>
      <c r="IH41" s="187"/>
      <c r="II41" s="187"/>
      <c r="IJ41" s="187"/>
      <c r="IK41" s="187"/>
      <c r="IL41" s="187"/>
      <c r="IM41" s="187"/>
      <c r="IN41" s="187"/>
      <c r="IO41" s="187"/>
      <c r="IP41" s="187"/>
      <c r="IQ41" s="187"/>
      <c r="IR41" s="187"/>
      <c r="IS41" s="187"/>
      <c r="IT41" s="187"/>
      <c r="IU41" s="187"/>
      <c r="IV41" s="187"/>
    </row>
    <row r="42" spans="1:256" ht="14.25" thickBot="1">
      <c r="A42" s="195">
        <v>35</v>
      </c>
      <c r="B42" s="196" t="s">
        <v>636</v>
      </c>
      <c r="C42" s="197">
        <v>0</v>
      </c>
      <c r="D42" s="198">
        <v>0</v>
      </c>
      <c r="E42" s="199">
        <v>29700</v>
      </c>
      <c r="F42" s="199">
        <v>0</v>
      </c>
      <c r="G42" s="199">
        <v>0</v>
      </c>
      <c r="H42" s="199">
        <v>0</v>
      </c>
      <c r="I42" s="199">
        <v>0</v>
      </c>
      <c r="J42" s="200">
        <v>0</v>
      </c>
      <c r="K42" s="201"/>
      <c r="L42" s="199"/>
      <c r="M42" s="199"/>
      <c r="N42" s="199"/>
      <c r="O42" s="199"/>
      <c r="P42" s="199"/>
      <c r="Q42" s="199"/>
      <c r="R42" s="200"/>
      <c r="S42" s="201"/>
      <c r="T42" s="199"/>
      <c r="U42" s="199"/>
      <c r="V42" s="199"/>
      <c r="W42" s="199"/>
      <c r="X42" s="199"/>
      <c r="Y42" s="199"/>
      <c r="Z42" s="200"/>
      <c r="AA42" s="164">
        <f t="shared" si="1"/>
        <v>29700</v>
      </c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7"/>
      <c r="EA42" s="187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7"/>
      <c r="FK42" s="187"/>
      <c r="FL42" s="187"/>
      <c r="FM42" s="187"/>
      <c r="FN42" s="187"/>
      <c r="FO42" s="187"/>
      <c r="FP42" s="187"/>
      <c r="FQ42" s="187"/>
      <c r="FR42" s="187"/>
      <c r="FS42" s="187"/>
      <c r="FT42" s="187"/>
      <c r="FU42" s="187"/>
      <c r="FV42" s="187"/>
      <c r="FW42" s="187"/>
      <c r="FX42" s="187"/>
      <c r="FY42" s="187"/>
      <c r="FZ42" s="187"/>
      <c r="GA42" s="187"/>
      <c r="GB42" s="187"/>
      <c r="GC42" s="187"/>
      <c r="GD42" s="187"/>
      <c r="GE42" s="187"/>
      <c r="GF42" s="187"/>
      <c r="GG42" s="187"/>
      <c r="GH42" s="187"/>
      <c r="GI42" s="187"/>
      <c r="GJ42" s="187"/>
      <c r="GK42" s="187"/>
      <c r="GL42" s="187"/>
      <c r="GM42" s="187"/>
      <c r="GN42" s="187"/>
      <c r="GO42" s="187"/>
      <c r="GP42" s="187"/>
      <c r="GQ42" s="187"/>
      <c r="GR42" s="187"/>
      <c r="GS42" s="187"/>
      <c r="GT42" s="187"/>
      <c r="GU42" s="187"/>
      <c r="GV42" s="187"/>
      <c r="GW42" s="187"/>
      <c r="GX42" s="187"/>
      <c r="GY42" s="187"/>
      <c r="GZ42" s="187"/>
      <c r="HA42" s="187"/>
      <c r="HB42" s="187"/>
      <c r="HC42" s="187"/>
      <c r="HD42" s="187"/>
      <c r="HE42" s="187"/>
      <c r="HF42" s="187"/>
      <c r="HG42" s="187"/>
      <c r="HH42" s="187"/>
      <c r="HI42" s="187"/>
      <c r="HJ42" s="187"/>
      <c r="HK42" s="187"/>
      <c r="HL42" s="187"/>
      <c r="HM42" s="187"/>
      <c r="HN42" s="187"/>
      <c r="HO42" s="187"/>
      <c r="HP42" s="187"/>
      <c r="HQ42" s="187"/>
      <c r="HR42" s="187"/>
      <c r="HS42" s="187"/>
      <c r="HT42" s="187"/>
      <c r="HU42" s="187"/>
      <c r="HV42" s="187"/>
      <c r="HW42" s="187"/>
      <c r="HX42" s="187"/>
      <c r="HY42" s="187"/>
      <c r="HZ42" s="187"/>
      <c r="IA42" s="187"/>
      <c r="IB42" s="187"/>
      <c r="IC42" s="187"/>
      <c r="ID42" s="187"/>
      <c r="IE42" s="187"/>
      <c r="IF42" s="187"/>
      <c r="IG42" s="187"/>
      <c r="IH42" s="187"/>
      <c r="II42" s="187"/>
      <c r="IJ42" s="187"/>
      <c r="IK42" s="187"/>
      <c r="IL42" s="187"/>
      <c r="IM42" s="187"/>
      <c r="IN42" s="187"/>
      <c r="IO42" s="187"/>
      <c r="IP42" s="187"/>
      <c r="IQ42" s="187"/>
      <c r="IR42" s="187"/>
      <c r="IS42" s="187"/>
      <c r="IT42" s="187"/>
      <c r="IU42" s="187"/>
      <c r="IV42" s="187"/>
    </row>
    <row r="43" spans="1:256" ht="14.25" thickBot="1">
      <c r="A43" s="195">
        <v>36</v>
      </c>
      <c r="B43" s="196" t="s">
        <v>706</v>
      </c>
      <c r="C43" s="197">
        <v>0</v>
      </c>
      <c r="D43" s="198">
        <v>0</v>
      </c>
      <c r="E43" s="199">
        <v>0</v>
      </c>
      <c r="F43" s="199">
        <v>0</v>
      </c>
      <c r="G43" s="199">
        <v>3157.286666666667</v>
      </c>
      <c r="H43" s="199">
        <v>0</v>
      </c>
      <c r="I43" s="199">
        <v>0</v>
      </c>
      <c r="J43" s="200">
        <v>0</v>
      </c>
      <c r="K43" s="201"/>
      <c r="L43" s="199"/>
      <c r="M43" s="199"/>
      <c r="N43" s="199"/>
      <c r="O43" s="199"/>
      <c r="P43" s="199"/>
      <c r="Q43" s="199"/>
      <c r="R43" s="200"/>
      <c r="S43" s="201"/>
      <c r="T43" s="199"/>
      <c r="U43" s="199"/>
      <c r="V43" s="199"/>
      <c r="W43" s="199"/>
      <c r="X43" s="199"/>
      <c r="Y43" s="199"/>
      <c r="Z43" s="200"/>
      <c r="AA43" s="164">
        <f t="shared" si="1"/>
        <v>3157.286666666667</v>
      </c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7"/>
      <c r="DT43" s="187"/>
      <c r="DU43" s="187"/>
      <c r="DV43" s="187"/>
      <c r="DW43" s="187"/>
      <c r="DX43" s="187"/>
      <c r="DY43" s="187"/>
      <c r="DZ43" s="187"/>
      <c r="EA43" s="187"/>
      <c r="EB43" s="187"/>
      <c r="EC43" s="187"/>
      <c r="ED43" s="187"/>
      <c r="EE43" s="187"/>
      <c r="EF43" s="187"/>
      <c r="EG43" s="187"/>
      <c r="EH43" s="187"/>
      <c r="EI43" s="187"/>
      <c r="EJ43" s="187"/>
      <c r="EK43" s="187"/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7"/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7"/>
      <c r="FK43" s="187"/>
      <c r="FL43" s="187"/>
      <c r="FM43" s="187"/>
      <c r="FN43" s="187"/>
      <c r="FO43" s="187"/>
      <c r="FP43" s="187"/>
      <c r="FQ43" s="187"/>
      <c r="FR43" s="187"/>
      <c r="FS43" s="187"/>
      <c r="FT43" s="187"/>
      <c r="FU43" s="187"/>
      <c r="FV43" s="187"/>
      <c r="FW43" s="187"/>
      <c r="FX43" s="187"/>
      <c r="FY43" s="187"/>
      <c r="FZ43" s="187"/>
      <c r="GA43" s="187"/>
      <c r="GB43" s="187"/>
      <c r="GC43" s="187"/>
      <c r="GD43" s="187"/>
      <c r="GE43" s="187"/>
      <c r="GF43" s="187"/>
      <c r="GG43" s="187"/>
      <c r="GH43" s="187"/>
      <c r="GI43" s="187"/>
      <c r="GJ43" s="187"/>
      <c r="GK43" s="187"/>
      <c r="GL43" s="187"/>
      <c r="GM43" s="187"/>
      <c r="GN43" s="187"/>
      <c r="GO43" s="187"/>
      <c r="GP43" s="187"/>
      <c r="GQ43" s="187"/>
      <c r="GR43" s="187"/>
      <c r="GS43" s="187"/>
      <c r="GT43" s="187"/>
      <c r="GU43" s="187"/>
      <c r="GV43" s="187"/>
      <c r="GW43" s="187"/>
      <c r="GX43" s="187"/>
      <c r="GY43" s="187"/>
      <c r="GZ43" s="187"/>
      <c r="HA43" s="187"/>
      <c r="HB43" s="187"/>
      <c r="HC43" s="187"/>
      <c r="HD43" s="187"/>
      <c r="HE43" s="187"/>
      <c r="HF43" s="187"/>
      <c r="HG43" s="187"/>
      <c r="HH43" s="187"/>
      <c r="HI43" s="187"/>
      <c r="HJ43" s="187"/>
      <c r="HK43" s="187"/>
      <c r="HL43" s="187"/>
      <c r="HM43" s="187"/>
      <c r="HN43" s="187"/>
      <c r="HO43" s="187"/>
      <c r="HP43" s="187"/>
      <c r="HQ43" s="187"/>
      <c r="HR43" s="187"/>
      <c r="HS43" s="187"/>
      <c r="HT43" s="187"/>
      <c r="HU43" s="187"/>
      <c r="HV43" s="187"/>
      <c r="HW43" s="187"/>
      <c r="HX43" s="187"/>
      <c r="HY43" s="187"/>
      <c r="HZ43" s="187"/>
      <c r="IA43" s="187"/>
      <c r="IB43" s="187"/>
      <c r="IC43" s="187"/>
      <c r="ID43" s="187"/>
      <c r="IE43" s="187"/>
      <c r="IF43" s="187"/>
      <c r="IG43" s="187"/>
      <c r="IH43" s="187"/>
      <c r="II43" s="187"/>
      <c r="IJ43" s="187"/>
      <c r="IK43" s="187"/>
      <c r="IL43" s="187"/>
      <c r="IM43" s="187"/>
      <c r="IN43" s="187"/>
      <c r="IO43" s="187"/>
      <c r="IP43" s="187"/>
      <c r="IQ43" s="187"/>
      <c r="IR43" s="187"/>
      <c r="IS43" s="187"/>
      <c r="IT43" s="187"/>
      <c r="IU43" s="187"/>
      <c r="IV43" s="187"/>
    </row>
    <row r="44" spans="1:256" ht="14.25" thickBot="1">
      <c r="A44" s="195">
        <v>37</v>
      </c>
      <c r="B44" s="196" t="s">
        <v>629</v>
      </c>
      <c r="C44" s="197">
        <v>0</v>
      </c>
      <c r="D44" s="198">
        <v>0</v>
      </c>
      <c r="E44" s="199">
        <v>4600.63</v>
      </c>
      <c r="F44" s="199">
        <v>0</v>
      </c>
      <c r="G44" s="199">
        <v>0</v>
      </c>
      <c r="H44" s="199">
        <v>0</v>
      </c>
      <c r="I44" s="199">
        <v>8380</v>
      </c>
      <c r="J44" s="200">
        <v>1411</v>
      </c>
      <c r="K44" s="201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580</v>
      </c>
      <c r="R44" s="200">
        <v>0</v>
      </c>
      <c r="S44" s="201"/>
      <c r="T44" s="199"/>
      <c r="U44" s="199"/>
      <c r="V44" s="199"/>
      <c r="W44" s="199"/>
      <c r="X44" s="199"/>
      <c r="Y44" s="199"/>
      <c r="Z44" s="200"/>
      <c r="AA44" s="164">
        <f t="shared" si="1"/>
        <v>14971.630000000001</v>
      </c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7"/>
      <c r="DT44" s="187"/>
      <c r="DU44" s="187"/>
      <c r="DV44" s="187"/>
      <c r="DW44" s="187"/>
      <c r="DX44" s="187"/>
      <c r="DY44" s="187"/>
      <c r="DZ44" s="187"/>
      <c r="EA44" s="187"/>
      <c r="EB44" s="187"/>
      <c r="EC44" s="187"/>
      <c r="ED44" s="187"/>
      <c r="EE44" s="187"/>
      <c r="EF44" s="187"/>
      <c r="EG44" s="187"/>
      <c r="EH44" s="187"/>
      <c r="EI44" s="187"/>
      <c r="EJ44" s="187"/>
      <c r="EK44" s="187"/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7"/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7"/>
      <c r="FK44" s="187"/>
      <c r="FL44" s="187"/>
      <c r="FM44" s="187"/>
      <c r="FN44" s="187"/>
      <c r="FO44" s="187"/>
      <c r="FP44" s="187"/>
      <c r="FQ44" s="187"/>
      <c r="FR44" s="187"/>
      <c r="FS44" s="187"/>
      <c r="FT44" s="187"/>
      <c r="FU44" s="187"/>
      <c r="FV44" s="187"/>
      <c r="FW44" s="187"/>
      <c r="FX44" s="187"/>
      <c r="FY44" s="187"/>
      <c r="FZ44" s="187"/>
      <c r="GA44" s="187"/>
      <c r="GB44" s="187"/>
      <c r="GC44" s="187"/>
      <c r="GD44" s="187"/>
      <c r="GE44" s="187"/>
      <c r="GF44" s="187"/>
      <c r="GG44" s="187"/>
      <c r="GH44" s="187"/>
      <c r="GI44" s="187"/>
      <c r="GJ44" s="187"/>
      <c r="GK44" s="187"/>
      <c r="GL44" s="187"/>
      <c r="GM44" s="187"/>
      <c r="GN44" s="187"/>
      <c r="GO44" s="187"/>
      <c r="GP44" s="187"/>
      <c r="GQ44" s="187"/>
      <c r="GR44" s="187"/>
      <c r="GS44" s="187"/>
      <c r="GT44" s="187"/>
      <c r="GU44" s="187"/>
      <c r="GV44" s="187"/>
      <c r="GW44" s="187"/>
      <c r="GX44" s="187"/>
      <c r="GY44" s="187"/>
      <c r="GZ44" s="187"/>
      <c r="HA44" s="187"/>
      <c r="HB44" s="187"/>
      <c r="HC44" s="187"/>
      <c r="HD44" s="187"/>
      <c r="HE44" s="187"/>
      <c r="HF44" s="187"/>
      <c r="HG44" s="187"/>
      <c r="HH44" s="187"/>
      <c r="HI44" s="187"/>
      <c r="HJ44" s="187"/>
      <c r="HK44" s="187"/>
      <c r="HL44" s="187"/>
      <c r="HM44" s="187"/>
      <c r="HN44" s="187"/>
      <c r="HO44" s="187"/>
      <c r="HP44" s="187"/>
      <c r="HQ44" s="187"/>
      <c r="HR44" s="187"/>
      <c r="HS44" s="187"/>
      <c r="HT44" s="187"/>
      <c r="HU44" s="187"/>
      <c r="HV44" s="187"/>
      <c r="HW44" s="187"/>
      <c r="HX44" s="187"/>
      <c r="HY44" s="187"/>
      <c r="HZ44" s="187"/>
      <c r="IA44" s="187"/>
      <c r="IB44" s="187"/>
      <c r="IC44" s="187"/>
      <c r="ID44" s="187"/>
      <c r="IE44" s="187"/>
      <c r="IF44" s="187"/>
      <c r="IG44" s="187"/>
      <c r="IH44" s="187"/>
      <c r="II44" s="187"/>
      <c r="IJ44" s="187"/>
      <c r="IK44" s="187"/>
      <c r="IL44" s="187"/>
      <c r="IM44" s="187"/>
      <c r="IN44" s="187"/>
      <c r="IO44" s="187"/>
      <c r="IP44" s="187"/>
      <c r="IQ44" s="187"/>
      <c r="IR44" s="187"/>
      <c r="IS44" s="187"/>
      <c r="IT44" s="187"/>
      <c r="IU44" s="187"/>
      <c r="IV44" s="187"/>
    </row>
    <row r="45" spans="1:256" ht="14.25" thickBot="1">
      <c r="A45" s="195">
        <v>38</v>
      </c>
      <c r="B45" s="196" t="s">
        <v>707</v>
      </c>
      <c r="C45" s="197">
        <v>0</v>
      </c>
      <c r="D45" s="198">
        <v>0</v>
      </c>
      <c r="E45" s="199">
        <v>0</v>
      </c>
      <c r="F45" s="199">
        <v>27215.52</v>
      </c>
      <c r="G45" s="199">
        <v>0</v>
      </c>
      <c r="H45" s="199">
        <v>0</v>
      </c>
      <c r="I45" s="199">
        <v>0</v>
      </c>
      <c r="J45" s="200">
        <v>0</v>
      </c>
      <c r="K45" s="201"/>
      <c r="L45" s="199"/>
      <c r="M45" s="199"/>
      <c r="N45" s="199"/>
      <c r="O45" s="199"/>
      <c r="P45" s="199"/>
      <c r="Q45" s="199"/>
      <c r="R45" s="200"/>
      <c r="S45" s="201"/>
      <c r="T45" s="199"/>
      <c r="U45" s="199"/>
      <c r="V45" s="199"/>
      <c r="W45" s="199"/>
      <c r="X45" s="199"/>
      <c r="Y45" s="199"/>
      <c r="Z45" s="200"/>
      <c r="AA45" s="164">
        <f t="shared" si="1"/>
        <v>27215.52</v>
      </c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  <c r="FU45" s="187"/>
      <c r="FV45" s="187"/>
      <c r="FW45" s="187"/>
      <c r="FX45" s="187"/>
      <c r="FY45" s="187"/>
      <c r="FZ45" s="187"/>
      <c r="GA45" s="187"/>
      <c r="GB45" s="187"/>
      <c r="GC45" s="187"/>
      <c r="GD45" s="187"/>
      <c r="GE45" s="187"/>
      <c r="GF45" s="187"/>
      <c r="GG45" s="187"/>
      <c r="GH45" s="187"/>
      <c r="GI45" s="187"/>
      <c r="GJ45" s="187"/>
      <c r="GK45" s="187"/>
      <c r="GL45" s="187"/>
      <c r="GM45" s="187"/>
      <c r="GN45" s="187"/>
      <c r="GO45" s="187"/>
      <c r="GP45" s="187"/>
      <c r="GQ45" s="187"/>
      <c r="GR45" s="187"/>
      <c r="GS45" s="187"/>
      <c r="GT45" s="187"/>
      <c r="GU45" s="187"/>
      <c r="GV45" s="187"/>
      <c r="GW45" s="187"/>
      <c r="GX45" s="187"/>
      <c r="GY45" s="187"/>
      <c r="GZ45" s="187"/>
      <c r="HA45" s="187"/>
      <c r="HB45" s="187"/>
      <c r="HC45" s="187"/>
      <c r="HD45" s="187"/>
      <c r="HE45" s="187"/>
      <c r="HF45" s="187"/>
      <c r="HG45" s="187"/>
      <c r="HH45" s="187"/>
      <c r="HI45" s="187"/>
      <c r="HJ45" s="187"/>
      <c r="HK45" s="187"/>
      <c r="HL45" s="187"/>
      <c r="HM45" s="187"/>
      <c r="HN45" s="187"/>
      <c r="HO45" s="187"/>
      <c r="HP45" s="187"/>
      <c r="HQ45" s="187"/>
      <c r="HR45" s="187"/>
      <c r="HS45" s="187"/>
      <c r="HT45" s="187"/>
      <c r="HU45" s="187"/>
      <c r="HV45" s="187"/>
      <c r="HW45" s="187"/>
      <c r="HX45" s="187"/>
      <c r="HY45" s="187"/>
      <c r="HZ45" s="187"/>
      <c r="IA45" s="187"/>
      <c r="IB45" s="187"/>
      <c r="IC45" s="187"/>
      <c r="ID45" s="187"/>
      <c r="IE45" s="187"/>
      <c r="IF45" s="187"/>
      <c r="IG45" s="187"/>
      <c r="IH45" s="187"/>
      <c r="II45" s="187"/>
      <c r="IJ45" s="187"/>
      <c r="IK45" s="187"/>
      <c r="IL45" s="187"/>
      <c r="IM45" s="187"/>
      <c r="IN45" s="187"/>
      <c r="IO45" s="187"/>
      <c r="IP45" s="187"/>
      <c r="IQ45" s="187"/>
      <c r="IR45" s="187"/>
      <c r="IS45" s="187"/>
      <c r="IT45" s="187"/>
      <c r="IU45" s="187"/>
      <c r="IV45" s="187"/>
    </row>
    <row r="46" spans="1:256" ht="14.25" thickBot="1">
      <c r="A46" s="195">
        <v>39</v>
      </c>
      <c r="B46" s="196" t="s">
        <v>708</v>
      </c>
      <c r="C46" s="197">
        <v>0</v>
      </c>
      <c r="D46" s="198">
        <v>0</v>
      </c>
      <c r="E46" s="199">
        <v>167004.47</v>
      </c>
      <c r="F46" s="199">
        <v>82500</v>
      </c>
      <c r="G46" s="199">
        <v>108818</v>
      </c>
      <c r="H46" s="199">
        <v>0</v>
      </c>
      <c r="I46" s="199">
        <v>0</v>
      </c>
      <c r="J46" s="200">
        <v>0</v>
      </c>
      <c r="K46" s="201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200">
        <v>1732.5</v>
      </c>
      <c r="S46" s="201"/>
      <c r="T46" s="199"/>
      <c r="U46" s="199"/>
      <c r="V46" s="199"/>
      <c r="W46" s="199"/>
      <c r="X46" s="199"/>
      <c r="Y46" s="199"/>
      <c r="Z46" s="200"/>
      <c r="AA46" s="164">
        <f t="shared" si="1"/>
        <v>360054.97</v>
      </c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  <c r="GF46" s="187"/>
      <c r="GG46" s="187"/>
      <c r="GH46" s="187"/>
      <c r="GI46" s="187"/>
      <c r="GJ46" s="187"/>
      <c r="GK46" s="187"/>
      <c r="GL46" s="187"/>
      <c r="GM46" s="187"/>
      <c r="GN46" s="187"/>
      <c r="GO46" s="187"/>
      <c r="GP46" s="187"/>
      <c r="GQ46" s="187"/>
      <c r="GR46" s="187"/>
      <c r="GS46" s="187"/>
      <c r="GT46" s="187"/>
      <c r="GU46" s="187"/>
      <c r="GV46" s="187"/>
      <c r="GW46" s="187"/>
      <c r="GX46" s="187"/>
      <c r="GY46" s="187"/>
      <c r="GZ46" s="187"/>
      <c r="HA46" s="187"/>
      <c r="HB46" s="187"/>
      <c r="HC46" s="187"/>
      <c r="HD46" s="187"/>
      <c r="HE46" s="187"/>
      <c r="HF46" s="187"/>
      <c r="HG46" s="187"/>
      <c r="HH46" s="187"/>
      <c r="HI46" s="187"/>
      <c r="HJ46" s="187"/>
      <c r="HK46" s="187"/>
      <c r="HL46" s="187"/>
      <c r="HM46" s="187"/>
      <c r="HN46" s="187"/>
      <c r="HO46" s="187"/>
      <c r="HP46" s="187"/>
      <c r="HQ46" s="187"/>
      <c r="HR46" s="187"/>
      <c r="HS46" s="187"/>
      <c r="HT46" s="187"/>
      <c r="HU46" s="187"/>
      <c r="HV46" s="187"/>
      <c r="HW46" s="187"/>
      <c r="HX46" s="187"/>
      <c r="HY46" s="187"/>
      <c r="HZ46" s="187"/>
      <c r="IA46" s="187"/>
      <c r="IB46" s="187"/>
      <c r="IC46" s="187"/>
      <c r="ID46" s="187"/>
      <c r="IE46" s="187"/>
      <c r="IF46" s="187"/>
      <c r="IG46" s="187"/>
      <c r="IH46" s="187"/>
      <c r="II46" s="187"/>
      <c r="IJ46" s="187"/>
      <c r="IK46" s="187"/>
      <c r="IL46" s="187"/>
      <c r="IM46" s="187"/>
      <c r="IN46" s="187"/>
      <c r="IO46" s="187"/>
      <c r="IP46" s="187"/>
      <c r="IQ46" s="187"/>
      <c r="IR46" s="187"/>
      <c r="IS46" s="187"/>
      <c r="IT46" s="187"/>
      <c r="IU46" s="187"/>
      <c r="IV46" s="187"/>
    </row>
    <row r="47" spans="1:256" ht="14.25" thickBot="1">
      <c r="A47" s="195">
        <v>40</v>
      </c>
      <c r="B47" s="196" t="s">
        <v>709</v>
      </c>
      <c r="C47" s="197">
        <v>0</v>
      </c>
      <c r="D47" s="198">
        <v>0</v>
      </c>
      <c r="E47" s="199">
        <v>1950</v>
      </c>
      <c r="F47" s="199">
        <v>0</v>
      </c>
      <c r="G47" s="199">
        <v>0</v>
      </c>
      <c r="H47" s="199">
        <v>48244.3</v>
      </c>
      <c r="I47" s="199">
        <v>0</v>
      </c>
      <c r="J47" s="200">
        <v>0</v>
      </c>
      <c r="K47" s="201"/>
      <c r="L47" s="199"/>
      <c r="M47" s="199"/>
      <c r="N47" s="199"/>
      <c r="O47" s="199"/>
      <c r="P47" s="199"/>
      <c r="Q47" s="199"/>
      <c r="R47" s="200"/>
      <c r="S47" s="201"/>
      <c r="T47" s="199"/>
      <c r="U47" s="199"/>
      <c r="V47" s="199"/>
      <c r="W47" s="199"/>
      <c r="X47" s="199"/>
      <c r="Y47" s="199"/>
      <c r="Z47" s="200"/>
      <c r="AA47" s="164">
        <f t="shared" si="1"/>
        <v>50194.3</v>
      </c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7"/>
      <c r="DT47" s="187"/>
      <c r="DU47" s="187"/>
      <c r="DV47" s="187"/>
      <c r="DW47" s="187"/>
      <c r="DX47" s="187"/>
      <c r="DY47" s="187"/>
      <c r="DZ47" s="187"/>
      <c r="EA47" s="187"/>
      <c r="EB47" s="187"/>
      <c r="EC47" s="187"/>
      <c r="ED47" s="187"/>
      <c r="EE47" s="187"/>
      <c r="EF47" s="187"/>
      <c r="EG47" s="187"/>
      <c r="EH47" s="187"/>
      <c r="EI47" s="187"/>
      <c r="EJ47" s="187"/>
      <c r="EK47" s="187"/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7"/>
      <c r="EW47" s="187"/>
      <c r="EX47" s="187"/>
      <c r="EY47" s="187"/>
      <c r="EZ47" s="187"/>
      <c r="FA47" s="187"/>
      <c r="FB47" s="187"/>
      <c r="FC47" s="187"/>
      <c r="FD47" s="187"/>
      <c r="FE47" s="187"/>
      <c r="FF47" s="187"/>
      <c r="FG47" s="187"/>
      <c r="FH47" s="187"/>
      <c r="FI47" s="187"/>
      <c r="FJ47" s="187"/>
      <c r="FK47" s="187"/>
      <c r="FL47" s="187"/>
      <c r="FM47" s="187"/>
      <c r="FN47" s="187"/>
      <c r="FO47" s="187"/>
      <c r="FP47" s="187"/>
      <c r="FQ47" s="187"/>
      <c r="FR47" s="187"/>
      <c r="FS47" s="187"/>
      <c r="FT47" s="187"/>
      <c r="FU47" s="187"/>
      <c r="FV47" s="187"/>
      <c r="FW47" s="187"/>
      <c r="FX47" s="187"/>
      <c r="FY47" s="187"/>
      <c r="FZ47" s="187"/>
      <c r="GA47" s="187"/>
      <c r="GB47" s="187"/>
      <c r="GC47" s="187"/>
      <c r="GD47" s="187"/>
      <c r="GE47" s="187"/>
      <c r="GF47" s="187"/>
      <c r="GG47" s="187"/>
      <c r="GH47" s="187"/>
      <c r="GI47" s="187"/>
      <c r="GJ47" s="187"/>
      <c r="GK47" s="187"/>
      <c r="GL47" s="187"/>
      <c r="GM47" s="187"/>
      <c r="GN47" s="187"/>
      <c r="GO47" s="187"/>
      <c r="GP47" s="187"/>
      <c r="GQ47" s="187"/>
      <c r="GR47" s="187"/>
      <c r="GS47" s="187"/>
      <c r="GT47" s="187"/>
      <c r="GU47" s="187"/>
      <c r="GV47" s="187"/>
      <c r="GW47" s="187"/>
      <c r="GX47" s="187"/>
      <c r="GY47" s="187"/>
      <c r="GZ47" s="187"/>
      <c r="HA47" s="187"/>
      <c r="HB47" s="187"/>
      <c r="HC47" s="187"/>
      <c r="HD47" s="187"/>
      <c r="HE47" s="187"/>
      <c r="HF47" s="187"/>
      <c r="HG47" s="187"/>
      <c r="HH47" s="187"/>
      <c r="HI47" s="187"/>
      <c r="HJ47" s="187"/>
      <c r="HK47" s="187"/>
      <c r="HL47" s="187"/>
      <c r="HM47" s="187"/>
      <c r="HN47" s="187"/>
      <c r="HO47" s="187"/>
      <c r="HP47" s="187"/>
      <c r="HQ47" s="187"/>
      <c r="HR47" s="187"/>
      <c r="HS47" s="187"/>
      <c r="HT47" s="187"/>
      <c r="HU47" s="187"/>
      <c r="HV47" s="187"/>
      <c r="HW47" s="187"/>
      <c r="HX47" s="187"/>
      <c r="HY47" s="187"/>
      <c r="HZ47" s="187"/>
      <c r="IA47" s="187"/>
      <c r="IB47" s="187"/>
      <c r="IC47" s="187"/>
      <c r="ID47" s="187"/>
      <c r="IE47" s="187"/>
      <c r="IF47" s="187"/>
      <c r="IG47" s="187"/>
      <c r="IH47" s="187"/>
      <c r="II47" s="187"/>
      <c r="IJ47" s="187"/>
      <c r="IK47" s="187"/>
      <c r="IL47" s="187"/>
      <c r="IM47" s="187"/>
      <c r="IN47" s="187"/>
      <c r="IO47" s="187"/>
      <c r="IP47" s="187"/>
      <c r="IQ47" s="187"/>
      <c r="IR47" s="187"/>
      <c r="IS47" s="187"/>
      <c r="IT47" s="187"/>
      <c r="IU47" s="187"/>
      <c r="IV47" s="187"/>
    </row>
    <row r="48" spans="1:256" ht="14.25" thickBot="1">
      <c r="A48" s="195">
        <v>41</v>
      </c>
      <c r="B48" s="196" t="s">
        <v>710</v>
      </c>
      <c r="C48" s="197">
        <v>0</v>
      </c>
      <c r="D48" s="198">
        <v>0</v>
      </c>
      <c r="E48" s="199">
        <v>0</v>
      </c>
      <c r="F48" s="199">
        <v>0</v>
      </c>
      <c r="G48" s="199">
        <v>0</v>
      </c>
      <c r="H48" s="199">
        <v>0</v>
      </c>
      <c r="I48" s="199">
        <v>1590</v>
      </c>
      <c r="J48" s="200">
        <v>0</v>
      </c>
      <c r="K48" s="201"/>
      <c r="L48" s="199"/>
      <c r="M48" s="199"/>
      <c r="N48" s="199"/>
      <c r="O48" s="199"/>
      <c r="P48" s="199"/>
      <c r="Q48" s="199"/>
      <c r="R48" s="200"/>
      <c r="S48" s="201"/>
      <c r="T48" s="199"/>
      <c r="U48" s="199"/>
      <c r="V48" s="199"/>
      <c r="W48" s="199"/>
      <c r="X48" s="199"/>
      <c r="Y48" s="199"/>
      <c r="Z48" s="200"/>
      <c r="AA48" s="164">
        <f t="shared" si="1"/>
        <v>1590</v>
      </c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7"/>
      <c r="DT48" s="187"/>
      <c r="DU48" s="187"/>
      <c r="DV48" s="187"/>
      <c r="DW48" s="187"/>
      <c r="DX48" s="187"/>
      <c r="DY48" s="187"/>
      <c r="DZ48" s="187"/>
      <c r="EA48" s="187"/>
      <c r="EB48" s="187"/>
      <c r="EC48" s="187"/>
      <c r="ED48" s="187"/>
      <c r="EE48" s="187"/>
      <c r="EF48" s="187"/>
      <c r="EG48" s="187"/>
      <c r="EH48" s="187"/>
      <c r="EI48" s="187"/>
      <c r="EJ48" s="187"/>
      <c r="EK48" s="187"/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7"/>
      <c r="EW48" s="187"/>
      <c r="EX48" s="187"/>
      <c r="EY48" s="187"/>
      <c r="EZ48" s="187"/>
      <c r="FA48" s="187"/>
      <c r="FB48" s="187"/>
      <c r="FC48" s="187"/>
      <c r="FD48" s="187"/>
      <c r="FE48" s="187"/>
      <c r="FF48" s="187"/>
      <c r="FG48" s="187"/>
      <c r="FH48" s="187"/>
      <c r="FI48" s="187"/>
      <c r="FJ48" s="187"/>
      <c r="FK48" s="187"/>
      <c r="FL48" s="187"/>
      <c r="FM48" s="187"/>
      <c r="FN48" s="187"/>
      <c r="FO48" s="187"/>
      <c r="FP48" s="187"/>
      <c r="FQ48" s="187"/>
      <c r="FR48" s="187"/>
      <c r="FS48" s="187"/>
      <c r="FT48" s="187"/>
      <c r="FU48" s="187"/>
      <c r="FV48" s="187"/>
      <c r="FW48" s="187"/>
      <c r="FX48" s="187"/>
      <c r="FY48" s="187"/>
      <c r="FZ48" s="187"/>
      <c r="GA48" s="187"/>
      <c r="GB48" s="187"/>
      <c r="GC48" s="187"/>
      <c r="GD48" s="187"/>
      <c r="GE48" s="187"/>
      <c r="GF48" s="187"/>
      <c r="GG48" s="187"/>
      <c r="GH48" s="187"/>
      <c r="GI48" s="187"/>
      <c r="GJ48" s="187"/>
      <c r="GK48" s="187"/>
      <c r="GL48" s="187"/>
      <c r="GM48" s="187"/>
      <c r="GN48" s="187"/>
      <c r="GO48" s="187"/>
      <c r="GP48" s="187"/>
      <c r="GQ48" s="187"/>
      <c r="GR48" s="187"/>
      <c r="GS48" s="187"/>
      <c r="GT48" s="187"/>
      <c r="GU48" s="187"/>
      <c r="GV48" s="187"/>
      <c r="GW48" s="187"/>
      <c r="GX48" s="187"/>
      <c r="GY48" s="187"/>
      <c r="GZ48" s="187"/>
      <c r="HA48" s="187"/>
      <c r="HB48" s="187"/>
      <c r="HC48" s="187"/>
      <c r="HD48" s="187"/>
      <c r="HE48" s="187"/>
      <c r="HF48" s="187"/>
      <c r="HG48" s="187"/>
      <c r="HH48" s="187"/>
      <c r="HI48" s="187"/>
      <c r="HJ48" s="187"/>
      <c r="HK48" s="187"/>
      <c r="HL48" s="187"/>
      <c r="HM48" s="187"/>
      <c r="HN48" s="187"/>
      <c r="HO48" s="187"/>
      <c r="HP48" s="187"/>
      <c r="HQ48" s="187"/>
      <c r="HR48" s="187"/>
      <c r="HS48" s="187"/>
      <c r="HT48" s="187"/>
      <c r="HU48" s="187"/>
      <c r="HV48" s="187"/>
      <c r="HW48" s="187"/>
      <c r="HX48" s="187"/>
      <c r="HY48" s="187"/>
      <c r="HZ48" s="187"/>
      <c r="IA48" s="187"/>
      <c r="IB48" s="187"/>
      <c r="IC48" s="187"/>
      <c r="ID48" s="187"/>
      <c r="IE48" s="187"/>
      <c r="IF48" s="187"/>
      <c r="IG48" s="187"/>
      <c r="IH48" s="187"/>
      <c r="II48" s="187"/>
      <c r="IJ48" s="187"/>
      <c r="IK48" s="187"/>
      <c r="IL48" s="187"/>
      <c r="IM48" s="187"/>
      <c r="IN48" s="187"/>
      <c r="IO48" s="187"/>
      <c r="IP48" s="187"/>
      <c r="IQ48" s="187"/>
      <c r="IR48" s="187"/>
      <c r="IS48" s="187"/>
      <c r="IT48" s="187"/>
      <c r="IU48" s="187"/>
      <c r="IV48" s="187"/>
    </row>
    <row r="49" spans="1:256" ht="14.25" thickBot="1">
      <c r="A49" s="195">
        <v>42</v>
      </c>
      <c r="B49" s="196" t="s">
        <v>630</v>
      </c>
      <c r="C49" s="197">
        <v>0</v>
      </c>
      <c r="D49" s="198">
        <v>0</v>
      </c>
      <c r="E49" s="199">
        <v>357</v>
      </c>
      <c r="F49" s="199">
        <v>1395</v>
      </c>
      <c r="G49" s="199">
        <v>8792</v>
      </c>
      <c r="H49" s="199">
        <v>0</v>
      </c>
      <c r="I49" s="199">
        <v>0</v>
      </c>
      <c r="J49" s="200">
        <v>3867</v>
      </c>
      <c r="K49" s="201">
        <v>0</v>
      </c>
      <c r="L49" s="199">
        <v>0</v>
      </c>
      <c r="M49" s="199">
        <v>0</v>
      </c>
      <c r="N49" s="199">
        <v>0</v>
      </c>
      <c r="O49" s="199">
        <v>4185</v>
      </c>
      <c r="P49" s="199">
        <v>0</v>
      </c>
      <c r="Q49" s="199">
        <v>0</v>
      </c>
      <c r="R49" s="200">
        <v>0</v>
      </c>
      <c r="S49" s="201"/>
      <c r="T49" s="199"/>
      <c r="U49" s="199"/>
      <c r="V49" s="199"/>
      <c r="W49" s="199"/>
      <c r="X49" s="199"/>
      <c r="Y49" s="199"/>
      <c r="Z49" s="200"/>
      <c r="AA49" s="164">
        <f t="shared" si="1"/>
        <v>18596</v>
      </c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  <c r="FL49" s="187"/>
      <c r="FM49" s="187"/>
      <c r="FN49" s="187"/>
      <c r="FO49" s="187"/>
      <c r="FP49" s="187"/>
      <c r="FQ49" s="187"/>
      <c r="FR49" s="187"/>
      <c r="FS49" s="187"/>
      <c r="FT49" s="187"/>
      <c r="FU49" s="187"/>
      <c r="FV49" s="187"/>
      <c r="FW49" s="187"/>
      <c r="FX49" s="187"/>
      <c r="FY49" s="187"/>
      <c r="FZ49" s="187"/>
      <c r="GA49" s="187"/>
      <c r="GB49" s="187"/>
      <c r="GC49" s="187"/>
      <c r="GD49" s="187"/>
      <c r="GE49" s="187"/>
      <c r="GF49" s="187"/>
      <c r="GG49" s="187"/>
      <c r="GH49" s="187"/>
      <c r="GI49" s="187"/>
      <c r="GJ49" s="187"/>
      <c r="GK49" s="187"/>
      <c r="GL49" s="187"/>
      <c r="GM49" s="187"/>
      <c r="GN49" s="187"/>
      <c r="GO49" s="187"/>
      <c r="GP49" s="187"/>
      <c r="GQ49" s="187"/>
      <c r="GR49" s="187"/>
      <c r="GS49" s="187"/>
      <c r="GT49" s="187"/>
      <c r="GU49" s="187"/>
      <c r="GV49" s="187"/>
      <c r="GW49" s="187"/>
      <c r="GX49" s="187"/>
      <c r="GY49" s="187"/>
      <c r="GZ49" s="187"/>
      <c r="HA49" s="187"/>
      <c r="HB49" s="187"/>
      <c r="HC49" s="187"/>
      <c r="HD49" s="187"/>
      <c r="HE49" s="187"/>
      <c r="HF49" s="187"/>
      <c r="HG49" s="187"/>
      <c r="HH49" s="187"/>
      <c r="HI49" s="187"/>
      <c r="HJ49" s="187"/>
      <c r="HK49" s="187"/>
      <c r="HL49" s="187"/>
      <c r="HM49" s="187"/>
      <c r="HN49" s="187"/>
      <c r="HO49" s="187"/>
      <c r="HP49" s="187"/>
      <c r="HQ49" s="187"/>
      <c r="HR49" s="187"/>
      <c r="HS49" s="187"/>
      <c r="HT49" s="187"/>
      <c r="HU49" s="187"/>
      <c r="HV49" s="187"/>
      <c r="HW49" s="187"/>
      <c r="HX49" s="187"/>
      <c r="HY49" s="187"/>
      <c r="HZ49" s="187"/>
      <c r="IA49" s="187"/>
      <c r="IB49" s="187"/>
      <c r="IC49" s="187"/>
      <c r="ID49" s="187"/>
      <c r="IE49" s="187"/>
      <c r="IF49" s="187"/>
      <c r="IG49" s="187"/>
      <c r="IH49" s="187"/>
      <c r="II49" s="187"/>
      <c r="IJ49" s="187"/>
      <c r="IK49" s="187"/>
      <c r="IL49" s="187"/>
      <c r="IM49" s="187"/>
      <c r="IN49" s="187"/>
      <c r="IO49" s="187"/>
      <c r="IP49" s="187"/>
      <c r="IQ49" s="187"/>
      <c r="IR49" s="187"/>
      <c r="IS49" s="187"/>
      <c r="IT49" s="187"/>
      <c r="IU49" s="187"/>
      <c r="IV49" s="187"/>
    </row>
    <row r="50" spans="1:256" ht="14.25" thickBot="1">
      <c r="A50" s="195">
        <v>43</v>
      </c>
      <c r="B50" s="196" t="s">
        <v>711</v>
      </c>
      <c r="C50" s="197">
        <v>0</v>
      </c>
      <c r="D50" s="198">
        <v>2183</v>
      </c>
      <c r="E50" s="199">
        <v>1522.2</v>
      </c>
      <c r="F50" s="199">
        <v>0</v>
      </c>
      <c r="G50" s="199">
        <v>19534.98</v>
      </c>
      <c r="H50" s="199">
        <v>0</v>
      </c>
      <c r="I50" s="199">
        <v>0</v>
      </c>
      <c r="J50" s="200">
        <v>0</v>
      </c>
      <c r="K50" s="201">
        <v>0</v>
      </c>
      <c r="L50" s="199">
        <v>0</v>
      </c>
      <c r="M50" s="199">
        <v>0</v>
      </c>
      <c r="N50" s="199">
        <v>0</v>
      </c>
      <c r="O50" s="199">
        <v>0</v>
      </c>
      <c r="P50" s="199">
        <v>0</v>
      </c>
      <c r="Q50" s="199">
        <v>248</v>
      </c>
      <c r="R50" s="200">
        <v>0</v>
      </c>
      <c r="S50" s="201"/>
      <c r="T50" s="199"/>
      <c r="U50" s="199"/>
      <c r="V50" s="199"/>
      <c r="W50" s="199"/>
      <c r="X50" s="199"/>
      <c r="Y50" s="199"/>
      <c r="Z50" s="200"/>
      <c r="AA50" s="164">
        <f t="shared" si="1"/>
        <v>23488.18</v>
      </c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7"/>
      <c r="DX50" s="187"/>
      <c r="DY50" s="187"/>
      <c r="DZ50" s="187"/>
      <c r="EA50" s="187"/>
      <c r="EB50" s="187"/>
      <c r="EC50" s="187"/>
      <c r="ED50" s="187"/>
      <c r="EE50" s="187"/>
      <c r="EF50" s="187"/>
      <c r="EG50" s="187"/>
      <c r="EH50" s="187"/>
      <c r="EI50" s="187"/>
      <c r="EJ50" s="187"/>
      <c r="EK50" s="187"/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7"/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7"/>
      <c r="FK50" s="187"/>
      <c r="FL50" s="187"/>
      <c r="FM50" s="187"/>
      <c r="FN50" s="187"/>
      <c r="FO50" s="187"/>
      <c r="FP50" s="187"/>
      <c r="FQ50" s="187"/>
      <c r="FR50" s="187"/>
      <c r="FS50" s="187"/>
      <c r="FT50" s="187"/>
      <c r="FU50" s="187"/>
      <c r="FV50" s="187"/>
      <c r="FW50" s="187"/>
      <c r="FX50" s="187"/>
      <c r="FY50" s="187"/>
      <c r="FZ50" s="187"/>
      <c r="GA50" s="187"/>
      <c r="GB50" s="187"/>
      <c r="GC50" s="187"/>
      <c r="GD50" s="187"/>
      <c r="GE50" s="187"/>
      <c r="GF50" s="187"/>
      <c r="GG50" s="187"/>
      <c r="GH50" s="187"/>
      <c r="GI50" s="187"/>
      <c r="GJ50" s="187"/>
      <c r="GK50" s="187"/>
      <c r="GL50" s="187"/>
      <c r="GM50" s="187"/>
      <c r="GN50" s="187"/>
      <c r="GO50" s="187"/>
      <c r="GP50" s="187"/>
      <c r="GQ50" s="187"/>
      <c r="GR50" s="187"/>
      <c r="GS50" s="187"/>
      <c r="GT50" s="187"/>
      <c r="GU50" s="187"/>
      <c r="GV50" s="187"/>
      <c r="GW50" s="187"/>
      <c r="GX50" s="187"/>
      <c r="GY50" s="187"/>
      <c r="GZ50" s="187"/>
      <c r="HA50" s="187"/>
      <c r="HB50" s="187"/>
      <c r="HC50" s="187"/>
      <c r="HD50" s="187"/>
      <c r="HE50" s="187"/>
      <c r="HF50" s="187"/>
      <c r="HG50" s="187"/>
      <c r="HH50" s="187"/>
      <c r="HI50" s="187"/>
      <c r="HJ50" s="187"/>
      <c r="HK50" s="187"/>
      <c r="HL50" s="187"/>
      <c r="HM50" s="187"/>
      <c r="HN50" s="187"/>
      <c r="HO50" s="187"/>
      <c r="HP50" s="187"/>
      <c r="HQ50" s="187"/>
      <c r="HR50" s="187"/>
      <c r="HS50" s="187"/>
      <c r="HT50" s="187"/>
      <c r="HU50" s="187"/>
      <c r="HV50" s="187"/>
      <c r="HW50" s="187"/>
      <c r="HX50" s="187"/>
      <c r="HY50" s="187"/>
      <c r="HZ50" s="187"/>
      <c r="IA50" s="187"/>
      <c r="IB50" s="187"/>
      <c r="IC50" s="187"/>
      <c r="ID50" s="187"/>
      <c r="IE50" s="187"/>
      <c r="IF50" s="187"/>
      <c r="IG50" s="187"/>
      <c r="IH50" s="187"/>
      <c r="II50" s="187"/>
      <c r="IJ50" s="187"/>
      <c r="IK50" s="187"/>
      <c r="IL50" s="187"/>
      <c r="IM50" s="187"/>
      <c r="IN50" s="187"/>
      <c r="IO50" s="187"/>
      <c r="IP50" s="187"/>
      <c r="IQ50" s="187"/>
      <c r="IR50" s="187"/>
      <c r="IS50" s="187"/>
      <c r="IT50" s="187"/>
      <c r="IU50" s="187"/>
      <c r="IV50" s="187"/>
    </row>
    <row r="51" spans="1:256" ht="14.25" thickBot="1">
      <c r="A51" s="195">
        <v>44</v>
      </c>
      <c r="B51" s="196" t="s">
        <v>712</v>
      </c>
      <c r="C51" s="197"/>
      <c r="D51" s="198"/>
      <c r="E51" s="199"/>
      <c r="F51" s="199"/>
      <c r="G51" s="199"/>
      <c r="H51" s="199"/>
      <c r="I51" s="199"/>
      <c r="J51" s="200"/>
      <c r="K51" s="201"/>
      <c r="L51" s="199"/>
      <c r="M51" s="199"/>
      <c r="N51" s="199"/>
      <c r="O51" s="199"/>
      <c r="P51" s="199"/>
      <c r="Q51" s="199"/>
      <c r="R51" s="200"/>
      <c r="S51" s="201"/>
      <c r="T51" s="199"/>
      <c r="U51" s="199"/>
      <c r="V51" s="199">
        <v>0</v>
      </c>
      <c r="W51" s="199">
        <v>0</v>
      </c>
      <c r="X51" s="199">
        <v>0</v>
      </c>
      <c r="Y51" s="199">
        <v>0</v>
      </c>
      <c r="Z51" s="200">
        <v>449700</v>
      </c>
      <c r="AA51" s="164">
        <f t="shared" si="1"/>
        <v>449700</v>
      </c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7"/>
      <c r="DT51" s="187"/>
      <c r="DU51" s="187"/>
      <c r="DV51" s="187"/>
      <c r="DW51" s="187"/>
      <c r="DX51" s="187"/>
      <c r="DY51" s="187"/>
      <c r="DZ51" s="187"/>
      <c r="EA51" s="187"/>
      <c r="EB51" s="187"/>
      <c r="EC51" s="187"/>
      <c r="ED51" s="187"/>
      <c r="EE51" s="187"/>
      <c r="EF51" s="187"/>
      <c r="EG51" s="187"/>
      <c r="EH51" s="187"/>
      <c r="EI51" s="187"/>
      <c r="EJ51" s="187"/>
      <c r="EK51" s="187"/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7"/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7"/>
      <c r="FK51" s="187"/>
      <c r="FL51" s="187"/>
      <c r="FM51" s="187"/>
      <c r="FN51" s="187"/>
      <c r="FO51" s="187"/>
      <c r="FP51" s="187"/>
      <c r="FQ51" s="187"/>
      <c r="FR51" s="187"/>
      <c r="FS51" s="187"/>
      <c r="FT51" s="187"/>
      <c r="FU51" s="187"/>
      <c r="FV51" s="187"/>
      <c r="FW51" s="187"/>
      <c r="FX51" s="187"/>
      <c r="FY51" s="187"/>
      <c r="FZ51" s="187"/>
      <c r="GA51" s="187"/>
      <c r="GB51" s="187"/>
      <c r="GC51" s="187"/>
      <c r="GD51" s="187"/>
      <c r="GE51" s="187"/>
      <c r="GF51" s="187"/>
      <c r="GG51" s="187"/>
      <c r="GH51" s="187"/>
      <c r="GI51" s="187"/>
      <c r="GJ51" s="187"/>
      <c r="GK51" s="187"/>
      <c r="GL51" s="187"/>
      <c r="GM51" s="187"/>
      <c r="GN51" s="187"/>
      <c r="GO51" s="187"/>
      <c r="GP51" s="187"/>
      <c r="GQ51" s="187"/>
      <c r="GR51" s="187"/>
      <c r="GS51" s="187"/>
      <c r="GT51" s="187"/>
      <c r="GU51" s="187"/>
      <c r="GV51" s="187"/>
      <c r="GW51" s="187"/>
      <c r="GX51" s="187"/>
      <c r="GY51" s="187"/>
      <c r="GZ51" s="187"/>
      <c r="HA51" s="187"/>
      <c r="HB51" s="187"/>
      <c r="HC51" s="187"/>
      <c r="HD51" s="187"/>
      <c r="HE51" s="187"/>
      <c r="HF51" s="187"/>
      <c r="HG51" s="187"/>
      <c r="HH51" s="187"/>
      <c r="HI51" s="187"/>
      <c r="HJ51" s="187"/>
      <c r="HK51" s="187"/>
      <c r="HL51" s="187"/>
      <c r="HM51" s="187"/>
      <c r="HN51" s="187"/>
      <c r="HO51" s="187"/>
      <c r="HP51" s="187"/>
      <c r="HQ51" s="187"/>
      <c r="HR51" s="187"/>
      <c r="HS51" s="187"/>
      <c r="HT51" s="187"/>
      <c r="HU51" s="187"/>
      <c r="HV51" s="187"/>
      <c r="HW51" s="187"/>
      <c r="HX51" s="187"/>
      <c r="HY51" s="187"/>
      <c r="HZ51" s="187"/>
      <c r="IA51" s="187"/>
      <c r="IB51" s="187"/>
      <c r="IC51" s="187"/>
      <c r="ID51" s="187"/>
      <c r="IE51" s="187"/>
      <c r="IF51" s="187"/>
      <c r="IG51" s="187"/>
      <c r="IH51" s="187"/>
      <c r="II51" s="187"/>
      <c r="IJ51" s="187"/>
      <c r="IK51" s="187"/>
      <c r="IL51" s="187"/>
      <c r="IM51" s="187"/>
      <c r="IN51" s="187"/>
      <c r="IO51" s="187"/>
      <c r="IP51" s="187"/>
      <c r="IQ51" s="187"/>
      <c r="IR51" s="187"/>
      <c r="IS51" s="187"/>
      <c r="IT51" s="187"/>
      <c r="IU51" s="187"/>
      <c r="IV51" s="187"/>
    </row>
    <row r="52" spans="1:256" ht="14.25" thickBot="1">
      <c r="A52" s="195">
        <v>45</v>
      </c>
      <c r="B52" s="196" t="s">
        <v>631</v>
      </c>
      <c r="C52" s="197">
        <v>0</v>
      </c>
      <c r="D52" s="198">
        <v>0</v>
      </c>
      <c r="E52" s="199">
        <v>5342</v>
      </c>
      <c r="F52" s="199">
        <v>0</v>
      </c>
      <c r="G52" s="199">
        <v>0</v>
      </c>
      <c r="H52" s="199">
        <v>0</v>
      </c>
      <c r="I52" s="199">
        <v>0</v>
      </c>
      <c r="J52" s="200">
        <v>0</v>
      </c>
      <c r="K52" s="201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3347</v>
      </c>
      <c r="R52" s="200">
        <v>0</v>
      </c>
      <c r="S52" s="201"/>
      <c r="T52" s="199"/>
      <c r="U52" s="199"/>
      <c r="V52" s="199"/>
      <c r="W52" s="199"/>
      <c r="X52" s="199"/>
      <c r="Y52" s="199"/>
      <c r="Z52" s="200"/>
      <c r="AA52" s="164">
        <f t="shared" si="1"/>
        <v>8689</v>
      </c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7"/>
      <c r="DT52" s="187"/>
      <c r="DU52" s="187"/>
      <c r="DV52" s="187"/>
      <c r="DW52" s="187"/>
      <c r="DX52" s="187"/>
      <c r="DY52" s="187"/>
      <c r="DZ52" s="187"/>
      <c r="EA52" s="187"/>
      <c r="EB52" s="187"/>
      <c r="EC52" s="187"/>
      <c r="ED52" s="187"/>
      <c r="EE52" s="187"/>
      <c r="EF52" s="187"/>
      <c r="EG52" s="187"/>
      <c r="EH52" s="187"/>
      <c r="EI52" s="187"/>
      <c r="EJ52" s="187"/>
      <c r="EK52" s="187"/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7"/>
      <c r="FH52" s="187"/>
      <c r="FI52" s="187"/>
      <c r="FJ52" s="187"/>
      <c r="FK52" s="187"/>
      <c r="FL52" s="187"/>
      <c r="FM52" s="187"/>
      <c r="FN52" s="187"/>
      <c r="FO52" s="187"/>
      <c r="FP52" s="187"/>
      <c r="FQ52" s="187"/>
      <c r="FR52" s="187"/>
      <c r="FS52" s="187"/>
      <c r="FT52" s="187"/>
      <c r="FU52" s="187"/>
      <c r="FV52" s="187"/>
      <c r="FW52" s="187"/>
      <c r="FX52" s="187"/>
      <c r="FY52" s="187"/>
      <c r="FZ52" s="187"/>
      <c r="GA52" s="187"/>
      <c r="GB52" s="187"/>
      <c r="GC52" s="187"/>
      <c r="GD52" s="187"/>
      <c r="GE52" s="187"/>
      <c r="GF52" s="187"/>
      <c r="GG52" s="187"/>
      <c r="GH52" s="187"/>
      <c r="GI52" s="187"/>
      <c r="GJ52" s="187"/>
      <c r="GK52" s="187"/>
      <c r="GL52" s="187"/>
      <c r="GM52" s="187"/>
      <c r="GN52" s="187"/>
      <c r="GO52" s="187"/>
      <c r="GP52" s="187"/>
      <c r="GQ52" s="187"/>
      <c r="GR52" s="187"/>
      <c r="GS52" s="187"/>
      <c r="GT52" s="187"/>
      <c r="GU52" s="187"/>
      <c r="GV52" s="187"/>
      <c r="GW52" s="187"/>
      <c r="GX52" s="187"/>
      <c r="GY52" s="187"/>
      <c r="GZ52" s="187"/>
      <c r="HA52" s="187"/>
      <c r="HB52" s="187"/>
      <c r="HC52" s="187"/>
      <c r="HD52" s="187"/>
      <c r="HE52" s="187"/>
      <c r="HF52" s="187"/>
      <c r="HG52" s="187"/>
      <c r="HH52" s="187"/>
      <c r="HI52" s="187"/>
      <c r="HJ52" s="187"/>
      <c r="HK52" s="187"/>
      <c r="HL52" s="187"/>
      <c r="HM52" s="187"/>
      <c r="HN52" s="187"/>
      <c r="HO52" s="187"/>
      <c r="HP52" s="187"/>
      <c r="HQ52" s="187"/>
      <c r="HR52" s="187"/>
      <c r="HS52" s="187"/>
      <c r="HT52" s="187"/>
      <c r="HU52" s="187"/>
      <c r="HV52" s="187"/>
      <c r="HW52" s="187"/>
      <c r="HX52" s="187"/>
      <c r="HY52" s="187"/>
      <c r="HZ52" s="187"/>
      <c r="IA52" s="187"/>
      <c r="IB52" s="187"/>
      <c r="IC52" s="187"/>
      <c r="ID52" s="187"/>
      <c r="IE52" s="187"/>
      <c r="IF52" s="187"/>
      <c r="IG52" s="187"/>
      <c r="IH52" s="187"/>
      <c r="II52" s="187"/>
      <c r="IJ52" s="187"/>
      <c r="IK52" s="187"/>
      <c r="IL52" s="187"/>
      <c r="IM52" s="187"/>
      <c r="IN52" s="187"/>
      <c r="IO52" s="187"/>
      <c r="IP52" s="187"/>
      <c r="IQ52" s="187"/>
      <c r="IR52" s="187"/>
      <c r="IS52" s="187"/>
      <c r="IT52" s="187"/>
      <c r="IU52" s="187"/>
      <c r="IV52" s="187"/>
    </row>
    <row r="53" spans="1:256" ht="14.25" thickBot="1">
      <c r="A53" s="195">
        <v>46</v>
      </c>
      <c r="B53" s="196" t="s">
        <v>632</v>
      </c>
      <c r="C53" s="197">
        <v>0</v>
      </c>
      <c r="D53" s="198">
        <v>0</v>
      </c>
      <c r="E53" s="199">
        <v>0</v>
      </c>
      <c r="F53" s="199">
        <v>503</v>
      </c>
      <c r="G53" s="199">
        <v>70016.42</v>
      </c>
      <c r="H53" s="199">
        <v>0</v>
      </c>
      <c r="I53" s="199">
        <v>34000</v>
      </c>
      <c r="J53" s="200">
        <v>52994.32</v>
      </c>
      <c r="K53" s="201"/>
      <c r="L53" s="199"/>
      <c r="M53" s="199"/>
      <c r="N53" s="199"/>
      <c r="O53" s="199"/>
      <c r="P53" s="199"/>
      <c r="Q53" s="199"/>
      <c r="R53" s="200"/>
      <c r="S53" s="201"/>
      <c r="T53" s="199"/>
      <c r="U53" s="199"/>
      <c r="V53" s="199"/>
      <c r="W53" s="199"/>
      <c r="X53" s="199"/>
      <c r="Y53" s="199"/>
      <c r="Z53" s="200"/>
      <c r="AA53" s="164">
        <f t="shared" si="1"/>
        <v>157513.74</v>
      </c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7"/>
      <c r="DX53" s="187"/>
      <c r="DY53" s="187"/>
      <c r="DZ53" s="187"/>
      <c r="EA53" s="187"/>
      <c r="EB53" s="187"/>
      <c r="EC53" s="187"/>
      <c r="ED53" s="187"/>
      <c r="EE53" s="187"/>
      <c r="EF53" s="187"/>
      <c r="EG53" s="187"/>
      <c r="EH53" s="187"/>
      <c r="EI53" s="187"/>
      <c r="EJ53" s="187"/>
      <c r="EK53" s="187"/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7"/>
      <c r="FK53" s="187"/>
      <c r="FL53" s="187"/>
      <c r="FM53" s="187"/>
      <c r="FN53" s="187"/>
      <c r="FO53" s="187"/>
      <c r="FP53" s="187"/>
      <c r="FQ53" s="187"/>
      <c r="FR53" s="187"/>
      <c r="FS53" s="187"/>
      <c r="FT53" s="187"/>
      <c r="FU53" s="187"/>
      <c r="FV53" s="187"/>
      <c r="FW53" s="187"/>
      <c r="FX53" s="187"/>
      <c r="FY53" s="187"/>
      <c r="FZ53" s="187"/>
      <c r="GA53" s="187"/>
      <c r="GB53" s="187"/>
      <c r="GC53" s="187"/>
      <c r="GD53" s="187"/>
      <c r="GE53" s="187"/>
      <c r="GF53" s="187"/>
      <c r="GG53" s="187"/>
      <c r="GH53" s="187"/>
      <c r="GI53" s="187"/>
      <c r="GJ53" s="187"/>
      <c r="GK53" s="187"/>
      <c r="GL53" s="187"/>
      <c r="GM53" s="187"/>
      <c r="GN53" s="187"/>
      <c r="GO53" s="187"/>
      <c r="GP53" s="187"/>
      <c r="GQ53" s="187"/>
      <c r="GR53" s="187"/>
      <c r="GS53" s="187"/>
      <c r="GT53" s="187"/>
      <c r="GU53" s="187"/>
      <c r="GV53" s="187"/>
      <c r="GW53" s="187"/>
      <c r="GX53" s="187"/>
      <c r="GY53" s="187"/>
      <c r="GZ53" s="187"/>
      <c r="HA53" s="187"/>
      <c r="HB53" s="187"/>
      <c r="HC53" s="187"/>
      <c r="HD53" s="187"/>
      <c r="HE53" s="187"/>
      <c r="HF53" s="187"/>
      <c r="HG53" s="187"/>
      <c r="HH53" s="187"/>
      <c r="HI53" s="187"/>
      <c r="HJ53" s="187"/>
      <c r="HK53" s="187"/>
      <c r="HL53" s="187"/>
      <c r="HM53" s="187"/>
      <c r="HN53" s="187"/>
      <c r="HO53" s="187"/>
      <c r="HP53" s="187"/>
      <c r="HQ53" s="187"/>
      <c r="HR53" s="187"/>
      <c r="HS53" s="187"/>
      <c r="HT53" s="187"/>
      <c r="HU53" s="187"/>
      <c r="HV53" s="187"/>
      <c r="HW53" s="187"/>
      <c r="HX53" s="187"/>
      <c r="HY53" s="187"/>
      <c r="HZ53" s="187"/>
      <c r="IA53" s="187"/>
      <c r="IB53" s="187"/>
      <c r="IC53" s="187"/>
      <c r="ID53" s="187"/>
      <c r="IE53" s="187"/>
      <c r="IF53" s="187"/>
      <c r="IG53" s="187"/>
      <c r="IH53" s="187"/>
      <c r="II53" s="187"/>
      <c r="IJ53" s="187"/>
      <c r="IK53" s="187"/>
      <c r="IL53" s="187"/>
      <c r="IM53" s="187"/>
      <c r="IN53" s="187"/>
      <c r="IO53" s="187"/>
      <c r="IP53" s="187"/>
      <c r="IQ53" s="187"/>
      <c r="IR53" s="187"/>
      <c r="IS53" s="187"/>
      <c r="IT53" s="187"/>
      <c r="IU53" s="187"/>
      <c r="IV53" s="187"/>
    </row>
    <row r="54" spans="1:256" ht="14.25" thickBot="1">
      <c r="A54" s="195">
        <v>47</v>
      </c>
      <c r="B54" s="196" t="s">
        <v>713</v>
      </c>
      <c r="C54" s="197">
        <v>17700</v>
      </c>
      <c r="D54" s="198">
        <v>48666</v>
      </c>
      <c r="E54" s="199">
        <v>122185.5</v>
      </c>
      <c r="F54" s="199">
        <v>414513.98999999993</v>
      </c>
      <c r="G54" s="199">
        <v>138357.82</v>
      </c>
      <c r="H54" s="199">
        <v>62328</v>
      </c>
      <c r="I54" s="199">
        <v>61012.5</v>
      </c>
      <c r="J54" s="200">
        <v>83224.26000000001</v>
      </c>
      <c r="K54" s="201">
        <v>0</v>
      </c>
      <c r="L54" s="199">
        <v>0</v>
      </c>
      <c r="M54" s="199">
        <v>52037.48</v>
      </c>
      <c r="N54" s="199">
        <v>0</v>
      </c>
      <c r="O54" s="199">
        <v>0</v>
      </c>
      <c r="P54" s="199">
        <v>4540</v>
      </c>
      <c r="Q54" s="199">
        <v>0</v>
      </c>
      <c r="R54" s="200">
        <v>4319</v>
      </c>
      <c r="S54" s="201"/>
      <c r="T54" s="199"/>
      <c r="U54" s="199"/>
      <c r="V54" s="199"/>
      <c r="W54" s="199"/>
      <c r="X54" s="199"/>
      <c r="Y54" s="199"/>
      <c r="Z54" s="200"/>
      <c r="AA54" s="164">
        <f t="shared" si="1"/>
        <v>1008884.55</v>
      </c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7"/>
      <c r="DX54" s="187"/>
      <c r="DY54" s="187"/>
      <c r="DZ54" s="187"/>
      <c r="EA54" s="187"/>
      <c r="EB54" s="187"/>
      <c r="EC54" s="187"/>
      <c r="ED54" s="187"/>
      <c r="EE54" s="187"/>
      <c r="EF54" s="187"/>
      <c r="EG54" s="187"/>
      <c r="EH54" s="187"/>
      <c r="EI54" s="187"/>
      <c r="EJ54" s="187"/>
      <c r="EK54" s="187"/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7"/>
      <c r="EX54" s="187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7"/>
      <c r="FK54" s="187"/>
      <c r="FL54" s="187"/>
      <c r="FM54" s="187"/>
      <c r="FN54" s="187"/>
      <c r="FO54" s="187"/>
      <c r="FP54" s="187"/>
      <c r="FQ54" s="187"/>
      <c r="FR54" s="187"/>
      <c r="FS54" s="187"/>
      <c r="FT54" s="187"/>
      <c r="FU54" s="187"/>
      <c r="FV54" s="187"/>
      <c r="FW54" s="187"/>
      <c r="FX54" s="187"/>
      <c r="FY54" s="187"/>
      <c r="FZ54" s="187"/>
      <c r="GA54" s="187"/>
      <c r="GB54" s="187"/>
      <c r="GC54" s="187"/>
      <c r="GD54" s="187"/>
      <c r="GE54" s="187"/>
      <c r="GF54" s="187"/>
      <c r="GG54" s="187"/>
      <c r="GH54" s="187"/>
      <c r="GI54" s="187"/>
      <c r="GJ54" s="187"/>
      <c r="GK54" s="187"/>
      <c r="GL54" s="187"/>
      <c r="GM54" s="187"/>
      <c r="GN54" s="187"/>
      <c r="GO54" s="187"/>
      <c r="GP54" s="187"/>
      <c r="GQ54" s="187"/>
      <c r="GR54" s="187"/>
      <c r="GS54" s="187"/>
      <c r="GT54" s="187"/>
      <c r="GU54" s="187"/>
      <c r="GV54" s="187"/>
      <c r="GW54" s="187"/>
      <c r="GX54" s="187"/>
      <c r="GY54" s="187"/>
      <c r="GZ54" s="187"/>
      <c r="HA54" s="187"/>
      <c r="HB54" s="187"/>
      <c r="HC54" s="187"/>
      <c r="HD54" s="187"/>
      <c r="HE54" s="187"/>
      <c r="HF54" s="187"/>
      <c r="HG54" s="187"/>
      <c r="HH54" s="187"/>
      <c r="HI54" s="187"/>
      <c r="HJ54" s="187"/>
      <c r="HK54" s="187"/>
      <c r="HL54" s="187"/>
      <c r="HM54" s="187"/>
      <c r="HN54" s="187"/>
      <c r="HO54" s="187"/>
      <c r="HP54" s="187"/>
      <c r="HQ54" s="187"/>
      <c r="HR54" s="187"/>
      <c r="HS54" s="187"/>
      <c r="HT54" s="187"/>
      <c r="HU54" s="187"/>
      <c r="HV54" s="187"/>
      <c r="HW54" s="187"/>
      <c r="HX54" s="187"/>
      <c r="HY54" s="187"/>
      <c r="HZ54" s="187"/>
      <c r="IA54" s="187"/>
      <c r="IB54" s="187"/>
      <c r="IC54" s="187"/>
      <c r="ID54" s="187"/>
      <c r="IE54" s="187"/>
      <c r="IF54" s="187"/>
      <c r="IG54" s="187"/>
      <c r="IH54" s="187"/>
      <c r="II54" s="187"/>
      <c r="IJ54" s="187"/>
      <c r="IK54" s="187"/>
      <c r="IL54" s="187"/>
      <c r="IM54" s="187"/>
      <c r="IN54" s="187"/>
      <c r="IO54" s="187"/>
      <c r="IP54" s="187"/>
      <c r="IQ54" s="187"/>
      <c r="IR54" s="187"/>
      <c r="IS54" s="187"/>
      <c r="IT54" s="187"/>
      <c r="IU54" s="187"/>
      <c r="IV54" s="187"/>
    </row>
    <row r="55" spans="1:256" ht="14.25" thickBot="1">
      <c r="A55" s="195">
        <v>48</v>
      </c>
      <c r="B55" s="196" t="s">
        <v>714</v>
      </c>
      <c r="C55" s="197">
        <v>0</v>
      </c>
      <c r="D55" s="198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200">
        <v>4830</v>
      </c>
      <c r="K55" s="201"/>
      <c r="L55" s="199"/>
      <c r="M55" s="199"/>
      <c r="N55" s="199"/>
      <c r="O55" s="199"/>
      <c r="P55" s="199"/>
      <c r="Q55" s="199"/>
      <c r="R55" s="200"/>
      <c r="S55" s="201"/>
      <c r="T55" s="199"/>
      <c r="U55" s="199"/>
      <c r="V55" s="199"/>
      <c r="W55" s="199"/>
      <c r="X55" s="199"/>
      <c r="Y55" s="199"/>
      <c r="Z55" s="200"/>
      <c r="AA55" s="164">
        <f t="shared" si="1"/>
        <v>4830</v>
      </c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7"/>
      <c r="DZ55" s="187"/>
      <c r="EA55" s="187"/>
      <c r="EB55" s="187"/>
      <c r="EC55" s="187"/>
      <c r="ED55" s="187"/>
      <c r="EE55" s="187"/>
      <c r="EF55" s="187"/>
      <c r="EG55" s="187"/>
      <c r="EH55" s="187"/>
      <c r="EI55" s="187"/>
      <c r="EJ55" s="187"/>
      <c r="EK55" s="187"/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7"/>
      <c r="EX55" s="187"/>
      <c r="EY55" s="187"/>
      <c r="EZ55" s="187"/>
      <c r="FA55" s="187"/>
      <c r="FB55" s="187"/>
      <c r="FC55" s="187"/>
      <c r="FD55" s="187"/>
      <c r="FE55" s="187"/>
      <c r="FF55" s="187"/>
      <c r="FG55" s="187"/>
      <c r="FH55" s="187"/>
      <c r="FI55" s="187"/>
      <c r="FJ55" s="187"/>
      <c r="FK55" s="187"/>
      <c r="FL55" s="187"/>
      <c r="FM55" s="187"/>
      <c r="FN55" s="187"/>
      <c r="FO55" s="187"/>
      <c r="FP55" s="187"/>
      <c r="FQ55" s="187"/>
      <c r="FR55" s="187"/>
      <c r="FS55" s="187"/>
      <c r="FT55" s="187"/>
      <c r="FU55" s="187"/>
      <c r="FV55" s="187"/>
      <c r="FW55" s="187"/>
      <c r="FX55" s="187"/>
      <c r="FY55" s="187"/>
      <c r="FZ55" s="187"/>
      <c r="GA55" s="187"/>
      <c r="GB55" s="187"/>
      <c r="GC55" s="187"/>
      <c r="GD55" s="187"/>
      <c r="GE55" s="187"/>
      <c r="GF55" s="187"/>
      <c r="GG55" s="187"/>
      <c r="GH55" s="187"/>
      <c r="GI55" s="187"/>
      <c r="GJ55" s="187"/>
      <c r="GK55" s="187"/>
      <c r="GL55" s="187"/>
      <c r="GM55" s="187"/>
      <c r="GN55" s="187"/>
      <c r="GO55" s="187"/>
      <c r="GP55" s="187"/>
      <c r="GQ55" s="187"/>
      <c r="GR55" s="187"/>
      <c r="GS55" s="187"/>
      <c r="GT55" s="187"/>
      <c r="GU55" s="187"/>
      <c r="GV55" s="187"/>
      <c r="GW55" s="187"/>
      <c r="GX55" s="187"/>
      <c r="GY55" s="187"/>
      <c r="GZ55" s="187"/>
      <c r="HA55" s="187"/>
      <c r="HB55" s="187"/>
      <c r="HC55" s="187"/>
      <c r="HD55" s="187"/>
      <c r="HE55" s="187"/>
      <c r="HF55" s="187"/>
      <c r="HG55" s="187"/>
      <c r="HH55" s="187"/>
      <c r="HI55" s="187"/>
      <c r="HJ55" s="187"/>
      <c r="HK55" s="187"/>
      <c r="HL55" s="187"/>
      <c r="HM55" s="187"/>
      <c r="HN55" s="187"/>
      <c r="HO55" s="187"/>
      <c r="HP55" s="187"/>
      <c r="HQ55" s="187"/>
      <c r="HR55" s="187"/>
      <c r="HS55" s="187"/>
      <c r="HT55" s="187"/>
      <c r="HU55" s="187"/>
      <c r="HV55" s="187"/>
      <c r="HW55" s="187"/>
      <c r="HX55" s="187"/>
      <c r="HY55" s="187"/>
      <c r="HZ55" s="187"/>
      <c r="IA55" s="187"/>
      <c r="IB55" s="187"/>
      <c r="IC55" s="187"/>
      <c r="ID55" s="187"/>
      <c r="IE55" s="187"/>
      <c r="IF55" s="187"/>
      <c r="IG55" s="187"/>
      <c r="IH55" s="187"/>
      <c r="II55" s="187"/>
      <c r="IJ55" s="187"/>
      <c r="IK55" s="187"/>
      <c r="IL55" s="187"/>
      <c r="IM55" s="187"/>
      <c r="IN55" s="187"/>
      <c r="IO55" s="187"/>
      <c r="IP55" s="187"/>
      <c r="IQ55" s="187"/>
      <c r="IR55" s="187"/>
      <c r="IS55" s="187"/>
      <c r="IT55" s="187"/>
      <c r="IU55" s="187"/>
      <c r="IV55" s="187"/>
    </row>
    <row r="56" spans="1:256" ht="14.25" thickBot="1">
      <c r="A56" s="195">
        <v>49</v>
      </c>
      <c r="B56" s="196" t="s">
        <v>715</v>
      </c>
      <c r="C56" s="197"/>
      <c r="D56" s="198"/>
      <c r="E56" s="199"/>
      <c r="F56" s="199"/>
      <c r="G56" s="199"/>
      <c r="H56" s="199"/>
      <c r="I56" s="199"/>
      <c r="J56" s="200"/>
      <c r="K56" s="201">
        <v>0</v>
      </c>
      <c r="L56" s="199">
        <v>0</v>
      </c>
      <c r="M56" s="199">
        <v>0</v>
      </c>
      <c r="N56" s="199">
        <v>0</v>
      </c>
      <c r="O56" s="199">
        <v>0</v>
      </c>
      <c r="P56" s="199">
        <v>0</v>
      </c>
      <c r="Q56" s="199">
        <v>35192</v>
      </c>
      <c r="R56" s="200">
        <v>0</v>
      </c>
      <c r="S56" s="201"/>
      <c r="T56" s="199"/>
      <c r="U56" s="199"/>
      <c r="V56" s="199"/>
      <c r="W56" s="199"/>
      <c r="X56" s="199"/>
      <c r="Y56" s="199"/>
      <c r="Z56" s="200"/>
      <c r="AA56" s="164">
        <f t="shared" si="1"/>
        <v>35192</v>
      </c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7"/>
      <c r="DZ56" s="187"/>
      <c r="EA56" s="187"/>
      <c r="EB56" s="187"/>
      <c r="EC56" s="187"/>
      <c r="ED56" s="187"/>
      <c r="EE56" s="187"/>
      <c r="EF56" s="187"/>
      <c r="EG56" s="187"/>
      <c r="EH56" s="187"/>
      <c r="EI56" s="187"/>
      <c r="EJ56" s="187"/>
      <c r="EK56" s="187"/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7"/>
      <c r="EX56" s="187"/>
      <c r="EY56" s="187"/>
      <c r="EZ56" s="187"/>
      <c r="FA56" s="187"/>
      <c r="FB56" s="187"/>
      <c r="FC56" s="187"/>
      <c r="FD56" s="187"/>
      <c r="FE56" s="187"/>
      <c r="FF56" s="187"/>
      <c r="FG56" s="187"/>
      <c r="FH56" s="187"/>
      <c r="FI56" s="187"/>
      <c r="FJ56" s="187"/>
      <c r="FK56" s="187"/>
      <c r="FL56" s="187"/>
      <c r="FM56" s="187"/>
      <c r="FN56" s="187"/>
      <c r="FO56" s="187"/>
      <c r="FP56" s="187"/>
      <c r="FQ56" s="187"/>
      <c r="FR56" s="187"/>
      <c r="FS56" s="187"/>
      <c r="FT56" s="187"/>
      <c r="FU56" s="187"/>
      <c r="FV56" s="187"/>
      <c r="FW56" s="187"/>
      <c r="FX56" s="187"/>
      <c r="FY56" s="187"/>
      <c r="FZ56" s="187"/>
      <c r="GA56" s="187"/>
      <c r="GB56" s="187"/>
      <c r="GC56" s="187"/>
      <c r="GD56" s="187"/>
      <c r="GE56" s="187"/>
      <c r="GF56" s="187"/>
      <c r="GG56" s="187"/>
      <c r="GH56" s="187"/>
      <c r="GI56" s="187"/>
      <c r="GJ56" s="187"/>
      <c r="GK56" s="187"/>
      <c r="GL56" s="187"/>
      <c r="GM56" s="187"/>
      <c r="GN56" s="187"/>
      <c r="GO56" s="187"/>
      <c r="GP56" s="187"/>
      <c r="GQ56" s="187"/>
      <c r="GR56" s="187"/>
      <c r="GS56" s="187"/>
      <c r="GT56" s="187"/>
      <c r="GU56" s="187"/>
      <c r="GV56" s="187"/>
      <c r="GW56" s="187"/>
      <c r="GX56" s="187"/>
      <c r="GY56" s="187"/>
      <c r="GZ56" s="187"/>
      <c r="HA56" s="187"/>
      <c r="HB56" s="187"/>
      <c r="HC56" s="187"/>
      <c r="HD56" s="187"/>
      <c r="HE56" s="187"/>
      <c r="HF56" s="187"/>
      <c r="HG56" s="187"/>
      <c r="HH56" s="187"/>
      <c r="HI56" s="187"/>
      <c r="HJ56" s="187"/>
      <c r="HK56" s="187"/>
      <c r="HL56" s="187"/>
      <c r="HM56" s="187"/>
      <c r="HN56" s="187"/>
      <c r="HO56" s="187"/>
      <c r="HP56" s="187"/>
      <c r="HQ56" s="187"/>
      <c r="HR56" s="187"/>
      <c r="HS56" s="187"/>
      <c r="HT56" s="187"/>
      <c r="HU56" s="187"/>
      <c r="HV56" s="187"/>
      <c r="HW56" s="187"/>
      <c r="HX56" s="187"/>
      <c r="HY56" s="187"/>
      <c r="HZ56" s="187"/>
      <c r="IA56" s="187"/>
      <c r="IB56" s="187"/>
      <c r="IC56" s="187"/>
      <c r="ID56" s="187"/>
      <c r="IE56" s="187"/>
      <c r="IF56" s="187"/>
      <c r="IG56" s="187"/>
      <c r="IH56" s="187"/>
      <c r="II56" s="187"/>
      <c r="IJ56" s="187"/>
      <c r="IK56" s="187"/>
      <c r="IL56" s="187"/>
      <c r="IM56" s="187"/>
      <c r="IN56" s="187"/>
      <c r="IO56" s="187"/>
      <c r="IP56" s="187"/>
      <c r="IQ56" s="187"/>
      <c r="IR56" s="187"/>
      <c r="IS56" s="187"/>
      <c r="IT56" s="187"/>
      <c r="IU56" s="187"/>
      <c r="IV56" s="187"/>
    </row>
    <row r="57" spans="1:256" ht="14.25" thickBot="1">
      <c r="A57" s="195">
        <v>50</v>
      </c>
      <c r="B57" s="196" t="s">
        <v>716</v>
      </c>
      <c r="C57" s="197">
        <v>0</v>
      </c>
      <c r="D57" s="198">
        <v>0</v>
      </c>
      <c r="E57" s="199">
        <v>0</v>
      </c>
      <c r="F57" s="199">
        <v>0</v>
      </c>
      <c r="G57" s="199">
        <v>2460</v>
      </c>
      <c r="H57" s="199">
        <v>0</v>
      </c>
      <c r="I57" s="199">
        <v>0</v>
      </c>
      <c r="J57" s="200">
        <v>0</v>
      </c>
      <c r="K57" s="201"/>
      <c r="L57" s="199"/>
      <c r="M57" s="199"/>
      <c r="N57" s="199"/>
      <c r="O57" s="199"/>
      <c r="P57" s="199"/>
      <c r="Q57" s="199"/>
      <c r="R57" s="200"/>
      <c r="S57" s="201"/>
      <c r="T57" s="199"/>
      <c r="U57" s="199"/>
      <c r="V57" s="199"/>
      <c r="W57" s="199"/>
      <c r="X57" s="199"/>
      <c r="Y57" s="199"/>
      <c r="Z57" s="200"/>
      <c r="AA57" s="164">
        <f t="shared" si="1"/>
        <v>2460</v>
      </c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87"/>
      <c r="DX57" s="187"/>
      <c r="DY57" s="187"/>
      <c r="DZ57" s="187"/>
      <c r="EA57" s="187"/>
      <c r="EB57" s="187"/>
      <c r="EC57" s="187"/>
      <c r="ED57" s="187"/>
      <c r="EE57" s="187"/>
      <c r="EF57" s="187"/>
      <c r="EG57" s="187"/>
      <c r="EH57" s="187"/>
      <c r="EI57" s="187"/>
      <c r="EJ57" s="187"/>
      <c r="EK57" s="187"/>
      <c r="EL57" s="187"/>
      <c r="EM57" s="187"/>
      <c r="EN57" s="187"/>
      <c r="EO57" s="187"/>
      <c r="EP57" s="187"/>
      <c r="EQ57" s="187"/>
      <c r="ER57" s="187"/>
      <c r="ES57" s="187"/>
      <c r="ET57" s="187"/>
      <c r="EU57" s="187"/>
      <c r="EV57" s="187"/>
      <c r="EW57" s="187"/>
      <c r="EX57" s="187"/>
      <c r="EY57" s="187"/>
      <c r="EZ57" s="187"/>
      <c r="FA57" s="187"/>
      <c r="FB57" s="187"/>
      <c r="FC57" s="187"/>
      <c r="FD57" s="187"/>
      <c r="FE57" s="187"/>
      <c r="FF57" s="187"/>
      <c r="FG57" s="187"/>
      <c r="FH57" s="187"/>
      <c r="FI57" s="187"/>
      <c r="FJ57" s="187"/>
      <c r="FK57" s="187"/>
      <c r="FL57" s="187"/>
      <c r="FM57" s="187"/>
      <c r="FN57" s="187"/>
      <c r="FO57" s="187"/>
      <c r="FP57" s="187"/>
      <c r="FQ57" s="187"/>
      <c r="FR57" s="187"/>
      <c r="FS57" s="187"/>
      <c r="FT57" s="187"/>
      <c r="FU57" s="187"/>
      <c r="FV57" s="187"/>
      <c r="FW57" s="187"/>
      <c r="FX57" s="187"/>
      <c r="FY57" s="187"/>
      <c r="FZ57" s="187"/>
      <c r="GA57" s="187"/>
      <c r="GB57" s="187"/>
      <c r="GC57" s="187"/>
      <c r="GD57" s="187"/>
      <c r="GE57" s="187"/>
      <c r="GF57" s="187"/>
      <c r="GG57" s="187"/>
      <c r="GH57" s="187"/>
      <c r="GI57" s="187"/>
      <c r="GJ57" s="187"/>
      <c r="GK57" s="187"/>
      <c r="GL57" s="187"/>
      <c r="GM57" s="187"/>
      <c r="GN57" s="187"/>
      <c r="GO57" s="187"/>
      <c r="GP57" s="187"/>
      <c r="GQ57" s="187"/>
      <c r="GR57" s="187"/>
      <c r="GS57" s="187"/>
      <c r="GT57" s="187"/>
      <c r="GU57" s="187"/>
      <c r="GV57" s="187"/>
      <c r="GW57" s="187"/>
      <c r="GX57" s="187"/>
      <c r="GY57" s="187"/>
      <c r="GZ57" s="187"/>
      <c r="HA57" s="187"/>
      <c r="HB57" s="187"/>
      <c r="HC57" s="187"/>
      <c r="HD57" s="187"/>
      <c r="HE57" s="187"/>
      <c r="HF57" s="187"/>
      <c r="HG57" s="187"/>
      <c r="HH57" s="187"/>
      <c r="HI57" s="187"/>
      <c r="HJ57" s="187"/>
      <c r="HK57" s="187"/>
      <c r="HL57" s="187"/>
      <c r="HM57" s="187"/>
      <c r="HN57" s="187"/>
      <c r="HO57" s="187"/>
      <c r="HP57" s="187"/>
      <c r="HQ57" s="187"/>
      <c r="HR57" s="187"/>
      <c r="HS57" s="187"/>
      <c r="HT57" s="187"/>
      <c r="HU57" s="187"/>
      <c r="HV57" s="187"/>
      <c r="HW57" s="187"/>
      <c r="HX57" s="187"/>
      <c r="HY57" s="187"/>
      <c r="HZ57" s="187"/>
      <c r="IA57" s="187"/>
      <c r="IB57" s="187"/>
      <c r="IC57" s="187"/>
      <c r="ID57" s="187"/>
      <c r="IE57" s="187"/>
      <c r="IF57" s="187"/>
      <c r="IG57" s="187"/>
      <c r="IH57" s="187"/>
      <c r="II57" s="187"/>
      <c r="IJ57" s="187"/>
      <c r="IK57" s="187"/>
      <c r="IL57" s="187"/>
      <c r="IM57" s="187"/>
      <c r="IN57" s="187"/>
      <c r="IO57" s="187"/>
      <c r="IP57" s="187"/>
      <c r="IQ57" s="187"/>
      <c r="IR57" s="187"/>
      <c r="IS57" s="187"/>
      <c r="IT57" s="187"/>
      <c r="IU57" s="187"/>
      <c r="IV57" s="187"/>
    </row>
    <row r="58" spans="1:256" ht="14.25" thickBot="1">
      <c r="A58" s="195">
        <v>51</v>
      </c>
      <c r="B58" s="196" t="s">
        <v>717</v>
      </c>
      <c r="C58" s="197"/>
      <c r="D58" s="198"/>
      <c r="E58" s="199"/>
      <c r="F58" s="199"/>
      <c r="G58" s="199"/>
      <c r="H58" s="199"/>
      <c r="I58" s="199"/>
      <c r="J58" s="200"/>
      <c r="K58" s="201">
        <v>0</v>
      </c>
      <c r="L58" s="199">
        <v>0</v>
      </c>
      <c r="M58" s="199">
        <v>0</v>
      </c>
      <c r="N58" s="199">
        <v>0</v>
      </c>
      <c r="O58" s="199">
        <v>0</v>
      </c>
      <c r="P58" s="199">
        <v>862</v>
      </c>
      <c r="Q58" s="199">
        <v>0</v>
      </c>
      <c r="R58" s="200">
        <v>2780</v>
      </c>
      <c r="S58" s="201"/>
      <c r="T58" s="199"/>
      <c r="U58" s="199"/>
      <c r="V58" s="199"/>
      <c r="W58" s="199"/>
      <c r="X58" s="199"/>
      <c r="Y58" s="199"/>
      <c r="Z58" s="200"/>
      <c r="AA58" s="164">
        <f t="shared" si="1"/>
        <v>3642</v>
      </c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7"/>
      <c r="DX58" s="187"/>
      <c r="DY58" s="187"/>
      <c r="DZ58" s="187"/>
      <c r="EA58" s="187"/>
      <c r="EB58" s="187"/>
      <c r="EC58" s="187"/>
      <c r="ED58" s="187"/>
      <c r="EE58" s="187"/>
      <c r="EF58" s="187"/>
      <c r="EG58" s="187"/>
      <c r="EH58" s="187"/>
      <c r="EI58" s="187"/>
      <c r="EJ58" s="187"/>
      <c r="EK58" s="187"/>
      <c r="EL58" s="187"/>
      <c r="EM58" s="187"/>
      <c r="EN58" s="187"/>
      <c r="EO58" s="187"/>
      <c r="EP58" s="187"/>
      <c r="EQ58" s="187"/>
      <c r="ER58" s="187"/>
      <c r="ES58" s="187"/>
      <c r="ET58" s="187"/>
      <c r="EU58" s="187"/>
      <c r="EV58" s="187"/>
      <c r="EW58" s="187"/>
      <c r="EX58" s="187"/>
      <c r="EY58" s="187"/>
      <c r="EZ58" s="187"/>
      <c r="FA58" s="187"/>
      <c r="FB58" s="187"/>
      <c r="FC58" s="187"/>
      <c r="FD58" s="187"/>
      <c r="FE58" s="187"/>
      <c r="FF58" s="187"/>
      <c r="FG58" s="187"/>
      <c r="FH58" s="187"/>
      <c r="FI58" s="187"/>
      <c r="FJ58" s="187"/>
      <c r="FK58" s="187"/>
      <c r="FL58" s="187"/>
      <c r="FM58" s="187"/>
      <c r="FN58" s="187"/>
      <c r="FO58" s="187"/>
      <c r="FP58" s="187"/>
      <c r="FQ58" s="187"/>
      <c r="FR58" s="187"/>
      <c r="FS58" s="187"/>
      <c r="FT58" s="187"/>
      <c r="FU58" s="187"/>
      <c r="FV58" s="187"/>
      <c r="FW58" s="187"/>
      <c r="FX58" s="187"/>
      <c r="FY58" s="187"/>
      <c r="FZ58" s="187"/>
      <c r="GA58" s="187"/>
      <c r="GB58" s="187"/>
      <c r="GC58" s="187"/>
      <c r="GD58" s="187"/>
      <c r="GE58" s="187"/>
      <c r="GF58" s="187"/>
      <c r="GG58" s="187"/>
      <c r="GH58" s="187"/>
      <c r="GI58" s="187"/>
      <c r="GJ58" s="187"/>
      <c r="GK58" s="187"/>
      <c r="GL58" s="187"/>
      <c r="GM58" s="187"/>
      <c r="GN58" s="18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/>
      <c r="HO58" s="187"/>
      <c r="HP58" s="187"/>
      <c r="HQ58" s="187"/>
      <c r="HR58" s="187"/>
      <c r="HS58" s="187"/>
      <c r="HT58" s="187"/>
      <c r="HU58" s="187"/>
      <c r="HV58" s="187"/>
      <c r="HW58" s="187"/>
      <c r="HX58" s="187"/>
      <c r="HY58" s="187"/>
      <c r="HZ58" s="187"/>
      <c r="IA58" s="187"/>
      <c r="IB58" s="187"/>
      <c r="IC58" s="187"/>
      <c r="ID58" s="187"/>
      <c r="IE58" s="187"/>
      <c r="IF58" s="187"/>
      <c r="IG58" s="187"/>
      <c r="IH58" s="187"/>
      <c r="II58" s="187"/>
      <c r="IJ58" s="187"/>
      <c r="IK58" s="187"/>
      <c r="IL58" s="187"/>
      <c r="IM58" s="187"/>
      <c r="IN58" s="187"/>
      <c r="IO58" s="187"/>
      <c r="IP58" s="187"/>
      <c r="IQ58" s="187"/>
      <c r="IR58" s="187"/>
      <c r="IS58" s="187"/>
      <c r="IT58" s="187"/>
      <c r="IU58" s="187"/>
      <c r="IV58" s="187"/>
    </row>
    <row r="59" spans="1:256" ht="14.25" thickBot="1">
      <c r="A59" s="195">
        <v>52</v>
      </c>
      <c r="B59" s="196" t="s">
        <v>727</v>
      </c>
      <c r="C59" s="197">
        <v>0</v>
      </c>
      <c r="D59" s="198">
        <v>0</v>
      </c>
      <c r="E59" s="199">
        <v>0</v>
      </c>
      <c r="F59" s="199">
        <v>-183202.2</v>
      </c>
      <c r="G59" s="199">
        <v>-50897.729999999996</v>
      </c>
      <c r="H59" s="199">
        <v>-29484.07</v>
      </c>
      <c r="I59" s="199">
        <v>-68800</v>
      </c>
      <c r="J59" s="200">
        <v>0</v>
      </c>
      <c r="K59" s="201"/>
      <c r="L59" s="199"/>
      <c r="M59" s="199"/>
      <c r="N59" s="199"/>
      <c r="O59" s="199"/>
      <c r="P59" s="199"/>
      <c r="Q59" s="199"/>
      <c r="R59" s="200"/>
      <c r="S59" s="201"/>
      <c r="T59" s="199"/>
      <c r="U59" s="199"/>
      <c r="V59" s="199"/>
      <c r="W59" s="199"/>
      <c r="X59" s="199"/>
      <c r="Y59" s="199"/>
      <c r="Z59" s="200"/>
      <c r="AA59" s="164">
        <f>SUM(C59:Z59)</f>
        <v>-332384</v>
      </c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7"/>
      <c r="DX59" s="187"/>
      <c r="DY59" s="187"/>
      <c r="DZ59" s="187"/>
      <c r="EA59" s="187"/>
      <c r="EB59" s="187"/>
      <c r="EC59" s="187"/>
      <c r="ED59" s="187"/>
      <c r="EE59" s="187"/>
      <c r="EF59" s="187"/>
      <c r="EG59" s="187"/>
      <c r="EH59" s="187"/>
      <c r="EI59" s="187"/>
      <c r="EJ59" s="187"/>
      <c r="EK59" s="187"/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7"/>
      <c r="EX59" s="187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7"/>
      <c r="FK59" s="187"/>
      <c r="FL59" s="187"/>
      <c r="FM59" s="187"/>
      <c r="FN59" s="187"/>
      <c r="FO59" s="187"/>
      <c r="FP59" s="187"/>
      <c r="FQ59" s="187"/>
      <c r="FR59" s="187"/>
      <c r="FS59" s="187"/>
      <c r="FT59" s="187"/>
      <c r="FU59" s="187"/>
      <c r="FV59" s="187"/>
      <c r="FW59" s="187"/>
      <c r="FX59" s="187"/>
      <c r="FY59" s="187"/>
      <c r="FZ59" s="187"/>
      <c r="GA59" s="187"/>
      <c r="GB59" s="187"/>
      <c r="GC59" s="187"/>
      <c r="GD59" s="187"/>
      <c r="GE59" s="187"/>
      <c r="GF59" s="187"/>
      <c r="GG59" s="187"/>
      <c r="GH59" s="187"/>
      <c r="GI59" s="187"/>
      <c r="GJ59" s="187"/>
      <c r="GK59" s="187"/>
      <c r="GL59" s="187"/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/>
      <c r="HO59" s="187"/>
      <c r="HP59" s="187"/>
      <c r="HQ59" s="187"/>
      <c r="HR59" s="187"/>
      <c r="HS59" s="187"/>
      <c r="HT59" s="187"/>
      <c r="HU59" s="187"/>
      <c r="HV59" s="187"/>
      <c r="HW59" s="187"/>
      <c r="HX59" s="187"/>
      <c r="HY59" s="187"/>
      <c r="HZ59" s="187"/>
      <c r="IA59" s="187"/>
      <c r="IB59" s="187"/>
      <c r="IC59" s="187"/>
      <c r="ID59" s="187"/>
      <c r="IE59" s="187"/>
      <c r="IF59" s="187"/>
      <c r="IG59" s="187"/>
      <c r="IH59" s="187"/>
      <c r="II59" s="187"/>
      <c r="IJ59" s="187"/>
      <c r="IK59" s="187"/>
      <c r="IL59" s="187"/>
      <c r="IM59" s="187"/>
      <c r="IN59" s="187"/>
      <c r="IO59" s="187"/>
      <c r="IP59" s="187"/>
      <c r="IQ59" s="187"/>
      <c r="IR59" s="187"/>
      <c r="IS59" s="187"/>
      <c r="IT59" s="187"/>
      <c r="IU59" s="187"/>
      <c r="IV59" s="187"/>
    </row>
    <row r="60" spans="1:256" ht="14.25" thickBot="1">
      <c r="A60" s="393" t="s">
        <v>637</v>
      </c>
      <c r="B60" s="394"/>
      <c r="C60" s="204">
        <f>SUM(C8:C59)</f>
        <v>17700</v>
      </c>
      <c r="D60" s="204">
        <f aca="true" t="shared" si="2" ref="D60:AA60">SUM(D8:D59)</f>
        <v>657334.44</v>
      </c>
      <c r="E60" s="204">
        <f t="shared" si="2"/>
        <v>2984450.9699999997</v>
      </c>
      <c r="F60" s="204">
        <f t="shared" si="2"/>
        <v>1865681.83</v>
      </c>
      <c r="G60" s="204">
        <f t="shared" si="2"/>
        <v>1663325.9766666666</v>
      </c>
      <c r="H60" s="204">
        <f t="shared" si="2"/>
        <v>594586.78</v>
      </c>
      <c r="I60" s="204">
        <f t="shared" si="2"/>
        <v>380337.53</v>
      </c>
      <c r="J60" s="204">
        <f t="shared" si="2"/>
        <v>675544.99</v>
      </c>
      <c r="K60" s="204">
        <f t="shared" si="2"/>
        <v>0</v>
      </c>
      <c r="L60" s="204">
        <f t="shared" si="2"/>
        <v>8704.5</v>
      </c>
      <c r="M60" s="204">
        <f t="shared" si="2"/>
        <v>61415.98</v>
      </c>
      <c r="N60" s="204">
        <f t="shared" si="2"/>
        <v>4300</v>
      </c>
      <c r="O60" s="204">
        <f t="shared" si="2"/>
        <v>18264.6</v>
      </c>
      <c r="P60" s="204">
        <f t="shared" si="2"/>
        <v>5402</v>
      </c>
      <c r="Q60" s="204">
        <f t="shared" si="2"/>
        <v>50712</v>
      </c>
      <c r="R60" s="204">
        <f t="shared" si="2"/>
        <v>15464.24</v>
      </c>
      <c r="S60" s="204">
        <f t="shared" si="2"/>
        <v>0</v>
      </c>
      <c r="T60" s="204">
        <f t="shared" si="2"/>
        <v>0</v>
      </c>
      <c r="U60" s="204">
        <f t="shared" si="2"/>
        <v>0</v>
      </c>
      <c r="V60" s="204">
        <f t="shared" si="2"/>
        <v>342648.53</v>
      </c>
      <c r="W60" s="204">
        <f t="shared" si="2"/>
        <v>199850</v>
      </c>
      <c r="X60" s="204">
        <f t="shared" si="2"/>
        <v>16737</v>
      </c>
      <c r="Y60" s="204">
        <f t="shared" si="2"/>
        <v>58840</v>
      </c>
      <c r="Z60" s="204">
        <f t="shared" si="2"/>
        <v>505480</v>
      </c>
      <c r="AA60" s="204">
        <f t="shared" si="2"/>
        <v>10126781.366666667</v>
      </c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7"/>
      <c r="DX60" s="187"/>
      <c r="DY60" s="187"/>
      <c r="DZ60" s="187"/>
      <c r="EA60" s="187"/>
      <c r="EB60" s="187"/>
      <c r="EC60" s="187"/>
      <c r="ED60" s="187"/>
      <c r="EE60" s="187"/>
      <c r="EF60" s="187"/>
      <c r="EG60" s="187"/>
      <c r="EH60" s="187"/>
      <c r="EI60" s="187"/>
      <c r="EJ60" s="187"/>
      <c r="EK60" s="187"/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7"/>
      <c r="EX60" s="187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7"/>
      <c r="FK60" s="187"/>
      <c r="FL60" s="187"/>
      <c r="FM60" s="187"/>
      <c r="FN60" s="187"/>
      <c r="FO60" s="187"/>
      <c r="FP60" s="187"/>
      <c r="FQ60" s="187"/>
      <c r="FR60" s="187"/>
      <c r="FS60" s="187"/>
      <c r="FT60" s="187"/>
      <c r="FU60" s="187"/>
      <c r="FV60" s="187"/>
      <c r="FW60" s="187"/>
      <c r="FX60" s="187"/>
      <c r="FY60" s="187"/>
      <c r="FZ60" s="187"/>
      <c r="GA60" s="187"/>
      <c r="GB60" s="187"/>
      <c r="GC60" s="187"/>
      <c r="GD60" s="187"/>
      <c r="GE60" s="187"/>
      <c r="GF60" s="187"/>
      <c r="GG60" s="187"/>
      <c r="GH60" s="187"/>
      <c r="GI60" s="187"/>
      <c r="GJ60" s="187"/>
      <c r="GK60" s="187"/>
      <c r="GL60" s="187"/>
      <c r="GM60" s="187"/>
      <c r="GN60" s="187"/>
      <c r="GO60" s="187"/>
      <c r="GP60" s="187"/>
      <c r="GQ60" s="187"/>
      <c r="GR60" s="187"/>
      <c r="GS60" s="187"/>
      <c r="GT60" s="187"/>
      <c r="GU60" s="187"/>
      <c r="GV60" s="187"/>
      <c r="GW60" s="187"/>
      <c r="GX60" s="187"/>
      <c r="GY60" s="187"/>
      <c r="GZ60" s="187"/>
      <c r="HA60" s="187"/>
      <c r="HB60" s="187"/>
      <c r="HC60" s="187"/>
      <c r="HD60" s="187"/>
      <c r="HE60" s="187"/>
      <c r="HF60" s="187"/>
      <c r="HG60" s="187"/>
      <c r="HH60" s="187"/>
      <c r="HI60" s="187"/>
      <c r="HJ60" s="187"/>
      <c r="HK60" s="187"/>
      <c r="HL60" s="187"/>
      <c r="HM60" s="187"/>
      <c r="HN60" s="187"/>
      <c r="HO60" s="187"/>
      <c r="HP60" s="187"/>
      <c r="HQ60" s="187"/>
      <c r="HR60" s="187"/>
      <c r="HS60" s="187"/>
      <c r="HT60" s="187"/>
      <c r="HU60" s="187"/>
      <c r="HV60" s="187"/>
      <c r="HW60" s="187"/>
      <c r="HX60" s="187"/>
      <c r="HY60" s="187"/>
      <c r="HZ60" s="187"/>
      <c r="IA60" s="187"/>
      <c r="IB60" s="187"/>
      <c r="IC60" s="187"/>
      <c r="ID60" s="187"/>
      <c r="IE60" s="187"/>
      <c r="IF60" s="187"/>
      <c r="IG60" s="187"/>
      <c r="IH60" s="187"/>
      <c r="II60" s="187"/>
      <c r="IJ60" s="187"/>
      <c r="IK60" s="187"/>
      <c r="IL60" s="187"/>
      <c r="IM60" s="187"/>
      <c r="IN60" s="187"/>
      <c r="IO60" s="187"/>
      <c r="IP60" s="187"/>
      <c r="IQ60" s="187"/>
      <c r="IR60" s="187"/>
      <c r="IS60" s="187"/>
      <c r="IT60" s="187"/>
      <c r="IU60" s="187"/>
      <c r="IV60" s="187"/>
    </row>
    <row r="63" spans="1:256" ht="15">
      <c r="A63" s="383" t="s">
        <v>718</v>
      </c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7"/>
      <c r="DT63" s="187"/>
      <c r="DU63" s="187"/>
      <c r="DV63" s="187"/>
      <c r="DW63" s="187"/>
      <c r="DX63" s="187"/>
      <c r="DY63" s="187"/>
      <c r="DZ63" s="187"/>
      <c r="EA63" s="187"/>
      <c r="EB63" s="187"/>
      <c r="EC63" s="187"/>
      <c r="ED63" s="187"/>
      <c r="EE63" s="187"/>
      <c r="EF63" s="187"/>
      <c r="EG63" s="187"/>
      <c r="EH63" s="187"/>
      <c r="EI63" s="187"/>
      <c r="EJ63" s="187"/>
      <c r="EK63" s="187"/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7"/>
      <c r="EX63" s="187"/>
      <c r="EY63" s="187"/>
      <c r="EZ63" s="187"/>
      <c r="FA63" s="187"/>
      <c r="FB63" s="187"/>
      <c r="FC63" s="187"/>
      <c r="FD63" s="187"/>
      <c r="FE63" s="187"/>
      <c r="FF63" s="187"/>
      <c r="FG63" s="187"/>
      <c r="FH63" s="187"/>
      <c r="FI63" s="187"/>
      <c r="FJ63" s="187"/>
      <c r="FK63" s="187"/>
      <c r="FL63" s="187"/>
      <c r="FM63" s="187"/>
      <c r="FN63" s="187"/>
      <c r="FO63" s="187"/>
      <c r="FP63" s="187"/>
      <c r="FQ63" s="187"/>
      <c r="FR63" s="187"/>
      <c r="FS63" s="187"/>
      <c r="FT63" s="187"/>
      <c r="FU63" s="187"/>
      <c r="FV63" s="187"/>
      <c r="FW63" s="187"/>
      <c r="FX63" s="187"/>
      <c r="FY63" s="187"/>
      <c r="FZ63" s="187"/>
      <c r="GA63" s="187"/>
      <c r="GB63" s="187"/>
      <c r="GC63" s="187"/>
      <c r="GD63" s="187"/>
      <c r="GE63" s="187"/>
      <c r="GF63" s="187"/>
      <c r="GG63" s="187"/>
      <c r="GH63" s="187"/>
      <c r="GI63" s="187"/>
      <c r="GJ63" s="187"/>
      <c r="GK63" s="187"/>
      <c r="GL63" s="187"/>
      <c r="GM63" s="187"/>
      <c r="GN63" s="187"/>
      <c r="GO63" s="187"/>
      <c r="GP63" s="187"/>
      <c r="GQ63" s="187"/>
      <c r="GR63" s="187"/>
      <c r="GS63" s="187"/>
      <c r="GT63" s="187"/>
      <c r="GU63" s="187"/>
      <c r="GV63" s="187"/>
      <c r="GW63" s="187"/>
      <c r="GX63" s="187"/>
      <c r="GY63" s="187"/>
      <c r="GZ63" s="187"/>
      <c r="HA63" s="187"/>
      <c r="HB63" s="187"/>
      <c r="HC63" s="187"/>
      <c r="HD63" s="187"/>
      <c r="HE63" s="187"/>
      <c r="HF63" s="187"/>
      <c r="HG63" s="187"/>
      <c r="HH63" s="187"/>
      <c r="HI63" s="187"/>
      <c r="HJ63" s="187"/>
      <c r="HK63" s="187"/>
      <c r="HL63" s="187"/>
      <c r="HM63" s="187"/>
      <c r="HN63" s="187"/>
      <c r="HO63" s="187"/>
      <c r="HP63" s="187"/>
      <c r="HQ63" s="187"/>
      <c r="HR63" s="187"/>
      <c r="HS63" s="187"/>
      <c r="HT63" s="187"/>
      <c r="HU63" s="187"/>
      <c r="HV63" s="187"/>
      <c r="HW63" s="187"/>
      <c r="HX63" s="187"/>
      <c r="HY63" s="187"/>
      <c r="HZ63" s="187"/>
      <c r="IA63" s="187"/>
      <c r="IB63" s="187"/>
      <c r="IC63" s="187"/>
      <c r="ID63" s="187"/>
      <c r="IE63" s="187"/>
      <c r="IF63" s="187"/>
      <c r="IG63" s="187"/>
      <c r="IH63" s="187"/>
      <c r="II63" s="187"/>
      <c r="IJ63" s="187"/>
      <c r="IK63" s="187"/>
      <c r="IL63" s="187"/>
      <c r="IM63" s="187"/>
      <c r="IN63" s="187"/>
      <c r="IO63" s="187"/>
      <c r="IP63" s="187"/>
      <c r="IQ63" s="187"/>
      <c r="IR63" s="187"/>
      <c r="IS63" s="187"/>
      <c r="IT63" s="187"/>
      <c r="IU63" s="187"/>
      <c r="IV63" s="187"/>
    </row>
    <row r="64" spans="1:256" ht="15.75" thickBot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7"/>
      <c r="DX64" s="187"/>
      <c r="DY64" s="187"/>
      <c r="DZ64" s="187"/>
      <c r="EA64" s="187"/>
      <c r="EB64" s="187"/>
      <c r="EC64" s="187"/>
      <c r="ED64" s="187"/>
      <c r="EE64" s="187"/>
      <c r="EF64" s="187"/>
      <c r="EG64" s="187"/>
      <c r="EH64" s="187"/>
      <c r="EI64" s="187"/>
      <c r="EJ64" s="187"/>
      <c r="EK64" s="187"/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7"/>
      <c r="EX64" s="187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7"/>
      <c r="FK64" s="187"/>
      <c r="FL64" s="187"/>
      <c r="FM64" s="187"/>
      <c r="FN64" s="187"/>
      <c r="FO64" s="187"/>
      <c r="FP64" s="187"/>
      <c r="FQ64" s="187"/>
      <c r="FR64" s="187"/>
      <c r="FS64" s="187"/>
      <c r="FT64" s="187"/>
      <c r="FU64" s="187"/>
      <c r="FV64" s="187"/>
      <c r="FW64" s="187"/>
      <c r="FX64" s="187"/>
      <c r="FY64" s="187"/>
      <c r="FZ64" s="187"/>
      <c r="GA64" s="187"/>
      <c r="GB64" s="187"/>
      <c r="GC64" s="187"/>
      <c r="GD64" s="187"/>
      <c r="GE64" s="187"/>
      <c r="GF64" s="187"/>
      <c r="GG64" s="187"/>
      <c r="GH64" s="187"/>
      <c r="GI64" s="187"/>
      <c r="GJ64" s="187"/>
      <c r="GK64" s="187"/>
      <c r="GL64" s="187"/>
      <c r="GM64" s="187"/>
      <c r="GN64" s="187"/>
      <c r="GO64" s="187"/>
      <c r="GP64" s="187"/>
      <c r="GQ64" s="187"/>
      <c r="GR64" s="187"/>
      <c r="GS64" s="187"/>
      <c r="GT64" s="187"/>
      <c r="GU64" s="187"/>
      <c r="GV64" s="187"/>
      <c r="GW64" s="187"/>
      <c r="GX64" s="187"/>
      <c r="GY64" s="187"/>
      <c r="GZ64" s="187"/>
      <c r="HA64" s="187"/>
      <c r="HB64" s="187"/>
      <c r="HC64" s="187"/>
      <c r="HD64" s="187"/>
      <c r="HE64" s="187"/>
      <c r="HF64" s="187"/>
      <c r="HG64" s="187"/>
      <c r="HH64" s="187"/>
      <c r="HI64" s="187"/>
      <c r="HJ64" s="187"/>
      <c r="HK64" s="187"/>
      <c r="HL64" s="187"/>
      <c r="HM64" s="187"/>
      <c r="HN64" s="187"/>
      <c r="HO64" s="187"/>
      <c r="HP64" s="187"/>
      <c r="HQ64" s="187"/>
      <c r="HR64" s="187"/>
      <c r="HS64" s="187"/>
      <c r="HT64" s="187"/>
      <c r="HU64" s="187"/>
      <c r="HV64" s="187"/>
      <c r="HW64" s="187"/>
      <c r="HX64" s="187"/>
      <c r="HY64" s="187"/>
      <c r="HZ64" s="187"/>
      <c r="IA64" s="187"/>
      <c r="IB64" s="187"/>
      <c r="IC64" s="187"/>
      <c r="ID64" s="187"/>
      <c r="IE64" s="187"/>
      <c r="IF64" s="187"/>
      <c r="IG64" s="187"/>
      <c r="IH64" s="187"/>
      <c r="II64" s="187"/>
      <c r="IJ64" s="187"/>
      <c r="IK64" s="187"/>
      <c r="IL64" s="187"/>
      <c r="IM64" s="187"/>
      <c r="IN64" s="187"/>
      <c r="IO64" s="187"/>
      <c r="IP64" s="187"/>
      <c r="IQ64" s="187"/>
      <c r="IR64" s="187"/>
      <c r="IS64" s="187"/>
      <c r="IT64" s="187"/>
      <c r="IU64" s="187"/>
      <c r="IV64" s="187"/>
    </row>
    <row r="65" spans="1:256" ht="14.25" thickBot="1">
      <c r="A65" s="189" t="s">
        <v>614</v>
      </c>
      <c r="B65" s="189" t="s">
        <v>615</v>
      </c>
      <c r="C65" s="384" t="s">
        <v>577</v>
      </c>
      <c r="D65" s="385"/>
      <c r="E65" s="385"/>
      <c r="F65" s="385"/>
      <c r="G65" s="385"/>
      <c r="H65" s="385"/>
      <c r="I65" s="385"/>
      <c r="J65" s="395"/>
      <c r="K65" s="390" t="s">
        <v>617</v>
      </c>
      <c r="L65" s="385"/>
      <c r="M65" s="385"/>
      <c r="N65" s="385"/>
      <c r="O65" s="385"/>
      <c r="P65" s="385"/>
      <c r="Q65" s="385"/>
      <c r="R65" s="386"/>
      <c r="S65" s="391" t="s">
        <v>618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 thickBot="1">
      <c r="A66" s="190"/>
      <c r="B66" s="205"/>
      <c r="C66" s="206" t="s">
        <v>619</v>
      </c>
      <c r="D66" s="207" t="s">
        <v>620</v>
      </c>
      <c r="E66" s="207" t="s">
        <v>621</v>
      </c>
      <c r="F66" s="207" t="s">
        <v>677</v>
      </c>
      <c r="G66" s="207" t="s">
        <v>678</v>
      </c>
      <c r="H66" s="207" t="s">
        <v>679</v>
      </c>
      <c r="I66" s="207" t="s">
        <v>680</v>
      </c>
      <c r="J66" s="207" t="s">
        <v>681</v>
      </c>
      <c r="K66" s="206" t="s">
        <v>619</v>
      </c>
      <c r="L66" s="207" t="s">
        <v>620</v>
      </c>
      <c r="M66" s="208" t="s">
        <v>621</v>
      </c>
      <c r="N66" s="206" t="s">
        <v>677</v>
      </c>
      <c r="O66" s="206" t="s">
        <v>678</v>
      </c>
      <c r="P66" s="206" t="s">
        <v>679</v>
      </c>
      <c r="Q66" s="206" t="s">
        <v>680</v>
      </c>
      <c r="R66" s="206" t="s">
        <v>681</v>
      </c>
      <c r="S66" s="392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 thickBot="1">
      <c r="A67" s="163">
        <v>1</v>
      </c>
      <c r="B67" s="196" t="s">
        <v>683</v>
      </c>
      <c r="C67" s="209"/>
      <c r="D67" s="210"/>
      <c r="E67" s="210"/>
      <c r="F67" s="210"/>
      <c r="G67" s="210">
        <v>9800</v>
      </c>
      <c r="H67" s="210"/>
      <c r="I67" s="210"/>
      <c r="J67" s="211">
        <v>7917</v>
      </c>
      <c r="K67" s="209"/>
      <c r="L67" s="210"/>
      <c r="M67" s="210"/>
      <c r="N67" s="210"/>
      <c r="O67" s="210"/>
      <c r="P67" s="210"/>
      <c r="Q67" s="210"/>
      <c r="R67" s="211"/>
      <c r="S67" s="164">
        <f aca="true" t="shared" si="3" ref="S67:S86">SUM(C67:R67)</f>
        <v>17717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1.75" customHeight="1" thickBot="1">
      <c r="A68" s="163">
        <v>2</v>
      </c>
      <c r="B68" s="202" t="s">
        <v>719</v>
      </c>
      <c r="C68" s="212"/>
      <c r="D68" s="199"/>
      <c r="E68" s="199"/>
      <c r="F68" s="199"/>
      <c r="G68" s="199"/>
      <c r="H68" s="199"/>
      <c r="I68" s="199"/>
      <c r="J68" s="200"/>
      <c r="K68" s="212"/>
      <c r="L68" s="199"/>
      <c r="M68" s="199"/>
      <c r="N68" s="199"/>
      <c r="O68" s="199"/>
      <c r="P68" s="199">
        <v>9800</v>
      </c>
      <c r="Q68" s="199">
        <v>11780</v>
      </c>
      <c r="R68" s="200"/>
      <c r="S68" s="164">
        <f t="shared" si="3"/>
        <v>21580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 thickBot="1">
      <c r="A69" s="163">
        <v>3</v>
      </c>
      <c r="B69" s="196" t="s">
        <v>623</v>
      </c>
      <c r="C69" s="212"/>
      <c r="D69" s="199"/>
      <c r="E69" s="199"/>
      <c r="F69" s="199"/>
      <c r="G69" s="199"/>
      <c r="H69" s="199"/>
      <c r="I69" s="199"/>
      <c r="J69" s="200">
        <v>2705</v>
      </c>
      <c r="K69" s="212"/>
      <c r="L69" s="199"/>
      <c r="M69" s="199"/>
      <c r="N69" s="199"/>
      <c r="O69" s="199"/>
      <c r="P69" s="199"/>
      <c r="Q69" s="199"/>
      <c r="R69" s="200"/>
      <c r="S69" s="164">
        <f t="shared" si="3"/>
        <v>2705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 thickBot="1">
      <c r="A70" s="163">
        <v>4</v>
      </c>
      <c r="B70" s="202" t="s">
        <v>624</v>
      </c>
      <c r="C70" s="212"/>
      <c r="D70" s="199"/>
      <c r="E70" s="199"/>
      <c r="F70" s="199"/>
      <c r="G70" s="199"/>
      <c r="H70" s="199"/>
      <c r="I70" s="199"/>
      <c r="J70" s="200"/>
      <c r="K70" s="212"/>
      <c r="L70" s="199"/>
      <c r="M70" s="199"/>
      <c r="N70" s="199"/>
      <c r="O70" s="199"/>
      <c r="P70" s="199"/>
      <c r="Q70" s="199"/>
      <c r="R70" s="200">
        <v>7900</v>
      </c>
      <c r="S70" s="164">
        <f t="shared" si="3"/>
        <v>7900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 thickBot="1">
      <c r="A71" s="163">
        <v>5</v>
      </c>
      <c r="B71" s="196" t="s">
        <v>625</v>
      </c>
      <c r="C71" s="212"/>
      <c r="D71" s="199"/>
      <c r="E71" s="199"/>
      <c r="F71" s="199"/>
      <c r="G71" s="199"/>
      <c r="H71" s="199"/>
      <c r="I71" s="199"/>
      <c r="J71" s="200"/>
      <c r="K71" s="212"/>
      <c r="L71" s="199"/>
      <c r="M71" s="199"/>
      <c r="N71" s="199"/>
      <c r="O71" s="199"/>
      <c r="P71" s="199">
        <v>845</v>
      </c>
      <c r="Q71" s="199"/>
      <c r="R71" s="200"/>
      <c r="S71" s="164">
        <f t="shared" si="3"/>
        <v>845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 thickBot="1">
      <c r="A72" s="163">
        <v>6</v>
      </c>
      <c r="B72" s="196" t="s">
        <v>692</v>
      </c>
      <c r="C72" s="212"/>
      <c r="D72" s="199"/>
      <c r="E72" s="199"/>
      <c r="F72" s="199"/>
      <c r="G72" s="199"/>
      <c r="H72" s="199"/>
      <c r="I72" s="199"/>
      <c r="J72" s="200"/>
      <c r="K72" s="212"/>
      <c r="L72" s="199"/>
      <c r="M72" s="199"/>
      <c r="N72" s="199"/>
      <c r="O72" s="199"/>
      <c r="P72" s="199">
        <v>0</v>
      </c>
      <c r="Q72" s="199">
        <v>26490</v>
      </c>
      <c r="R72" s="200"/>
      <c r="S72" s="164">
        <f t="shared" si="3"/>
        <v>26490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 thickBot="1">
      <c r="A73" s="163">
        <v>7</v>
      </c>
      <c r="B73" s="137" t="s">
        <v>694</v>
      </c>
      <c r="C73" s="212"/>
      <c r="D73" s="199"/>
      <c r="E73" s="199"/>
      <c r="F73" s="199"/>
      <c r="G73" s="199"/>
      <c r="H73" s="199"/>
      <c r="I73" s="199"/>
      <c r="J73" s="200"/>
      <c r="K73" s="212"/>
      <c r="L73" s="199"/>
      <c r="M73" s="199"/>
      <c r="N73" s="199"/>
      <c r="O73" s="199"/>
      <c r="P73" s="199">
        <v>8950</v>
      </c>
      <c r="Q73" s="199"/>
      <c r="R73" s="200"/>
      <c r="S73" s="164">
        <f t="shared" si="3"/>
        <v>8950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 thickBot="1">
      <c r="A74" s="163">
        <v>8</v>
      </c>
      <c r="B74" s="203" t="s">
        <v>697</v>
      </c>
      <c r="C74" s="212"/>
      <c r="D74" s="199"/>
      <c r="E74" s="199"/>
      <c r="F74" s="199"/>
      <c r="G74" s="199">
        <v>9663</v>
      </c>
      <c r="H74" s="199"/>
      <c r="I74" s="199"/>
      <c r="J74" s="200"/>
      <c r="K74" s="212"/>
      <c r="L74" s="199"/>
      <c r="M74" s="199"/>
      <c r="N74" s="199"/>
      <c r="O74" s="199"/>
      <c r="P74" s="199"/>
      <c r="Q74" s="199"/>
      <c r="R74" s="200"/>
      <c r="S74" s="164">
        <f t="shared" si="3"/>
        <v>9663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 thickBot="1">
      <c r="A75" s="163">
        <v>9</v>
      </c>
      <c r="B75" s="196" t="s">
        <v>698</v>
      </c>
      <c r="C75" s="212"/>
      <c r="D75" s="199"/>
      <c r="E75" s="199"/>
      <c r="F75" s="199"/>
      <c r="G75" s="199"/>
      <c r="H75" s="199"/>
      <c r="I75" s="199"/>
      <c r="J75" s="200">
        <v>3284</v>
      </c>
      <c r="K75" s="212"/>
      <c r="L75" s="199"/>
      <c r="M75" s="199"/>
      <c r="N75" s="199"/>
      <c r="O75" s="199"/>
      <c r="P75" s="199"/>
      <c r="Q75" s="199"/>
      <c r="R75" s="200"/>
      <c r="S75" s="164">
        <f t="shared" si="3"/>
        <v>3284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 thickBot="1">
      <c r="A76" s="163">
        <v>10</v>
      </c>
      <c r="B76" s="196" t="s">
        <v>720</v>
      </c>
      <c r="C76" s="212"/>
      <c r="D76" s="199"/>
      <c r="E76" s="199">
        <v>1072.5</v>
      </c>
      <c r="F76" s="199"/>
      <c r="G76" s="199"/>
      <c r="H76" s="199"/>
      <c r="I76" s="199"/>
      <c r="J76" s="200"/>
      <c r="K76" s="212"/>
      <c r="L76" s="199"/>
      <c r="M76" s="199"/>
      <c r="N76" s="199"/>
      <c r="O76" s="199"/>
      <c r="P76" s="199"/>
      <c r="Q76" s="199"/>
      <c r="R76" s="200"/>
      <c r="S76" s="164">
        <f t="shared" si="3"/>
        <v>1072.5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 thickBot="1">
      <c r="A77" s="163">
        <v>11</v>
      </c>
      <c r="B77" s="196" t="s">
        <v>634</v>
      </c>
      <c r="C77" s="212"/>
      <c r="D77" s="199"/>
      <c r="E77" s="199"/>
      <c r="F77" s="199"/>
      <c r="G77" s="199"/>
      <c r="H77" s="199"/>
      <c r="I77" s="199"/>
      <c r="J77" s="200"/>
      <c r="K77" s="212"/>
      <c r="L77" s="199"/>
      <c r="M77" s="199"/>
      <c r="N77" s="199"/>
      <c r="O77" s="199"/>
      <c r="P77" s="199"/>
      <c r="Q77" s="199">
        <v>11900</v>
      </c>
      <c r="R77" s="200"/>
      <c r="S77" s="164">
        <f t="shared" si="3"/>
        <v>11900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 thickBot="1">
      <c r="A78" s="163">
        <v>12</v>
      </c>
      <c r="B78" s="196" t="s">
        <v>721</v>
      </c>
      <c r="C78" s="212"/>
      <c r="D78" s="199"/>
      <c r="E78" s="199">
        <v>1580</v>
      </c>
      <c r="F78" s="199"/>
      <c r="G78" s="199"/>
      <c r="H78" s="199"/>
      <c r="I78" s="199"/>
      <c r="J78" s="200"/>
      <c r="K78" s="212"/>
      <c r="L78" s="199"/>
      <c r="M78" s="199"/>
      <c r="N78" s="199"/>
      <c r="O78" s="199"/>
      <c r="P78" s="199"/>
      <c r="Q78" s="199"/>
      <c r="R78" s="200"/>
      <c r="S78" s="164">
        <f t="shared" si="3"/>
        <v>1580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 thickBot="1">
      <c r="A79" s="163">
        <v>13</v>
      </c>
      <c r="B79" s="196" t="s">
        <v>682</v>
      </c>
      <c r="C79" s="212"/>
      <c r="D79" s="199"/>
      <c r="E79" s="199"/>
      <c r="F79" s="199"/>
      <c r="G79" s="199"/>
      <c r="H79" s="199"/>
      <c r="I79" s="199"/>
      <c r="J79" s="200">
        <v>1776</v>
      </c>
      <c r="K79" s="212"/>
      <c r="L79" s="199"/>
      <c r="M79" s="199"/>
      <c r="N79" s="199"/>
      <c r="O79" s="199"/>
      <c r="P79" s="199"/>
      <c r="Q79" s="199"/>
      <c r="R79" s="200"/>
      <c r="S79" s="164">
        <f t="shared" si="3"/>
        <v>1776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 thickBot="1">
      <c r="A80" s="163">
        <v>14</v>
      </c>
      <c r="B80" s="196" t="s">
        <v>629</v>
      </c>
      <c r="C80" s="212"/>
      <c r="D80" s="199"/>
      <c r="E80" s="199"/>
      <c r="F80" s="199"/>
      <c r="G80" s="199"/>
      <c r="H80" s="199">
        <v>3252.09</v>
      </c>
      <c r="I80" s="199"/>
      <c r="J80" s="200">
        <v>714.6</v>
      </c>
      <c r="K80" s="212"/>
      <c r="L80" s="199"/>
      <c r="M80" s="199"/>
      <c r="N80" s="199"/>
      <c r="O80" s="199"/>
      <c r="P80" s="199"/>
      <c r="Q80" s="199"/>
      <c r="R80" s="200"/>
      <c r="S80" s="164">
        <f t="shared" si="3"/>
        <v>3966.69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 thickBot="1">
      <c r="A81" s="163">
        <v>15</v>
      </c>
      <c r="B81" s="196" t="s">
        <v>722</v>
      </c>
      <c r="C81" s="212"/>
      <c r="D81" s="199"/>
      <c r="E81" s="199">
        <v>5588.12</v>
      </c>
      <c r="F81" s="199"/>
      <c r="G81" s="199"/>
      <c r="H81" s="199"/>
      <c r="I81" s="199"/>
      <c r="J81" s="200"/>
      <c r="K81" s="212"/>
      <c r="L81" s="199"/>
      <c r="M81" s="199"/>
      <c r="N81" s="199"/>
      <c r="O81" s="199"/>
      <c r="P81" s="199"/>
      <c r="Q81" s="199"/>
      <c r="R81" s="200"/>
      <c r="S81" s="164">
        <f t="shared" si="3"/>
        <v>5588.12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4.25" thickBot="1">
      <c r="A82" s="163">
        <v>16</v>
      </c>
      <c r="B82" s="196" t="s">
        <v>723</v>
      </c>
      <c r="C82" s="212"/>
      <c r="D82" s="199"/>
      <c r="E82" s="199"/>
      <c r="F82" s="199"/>
      <c r="G82" s="199"/>
      <c r="H82" s="199"/>
      <c r="I82" s="199"/>
      <c r="J82" s="200">
        <v>2350</v>
      </c>
      <c r="K82" s="212"/>
      <c r="L82" s="199"/>
      <c r="M82" s="199"/>
      <c r="N82" s="199"/>
      <c r="O82" s="199"/>
      <c r="P82" s="199"/>
      <c r="Q82" s="199"/>
      <c r="R82" s="200"/>
      <c r="S82" s="164">
        <f t="shared" si="3"/>
        <v>2350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 thickBot="1">
      <c r="A83" s="163">
        <v>17</v>
      </c>
      <c r="B83" s="196" t="s">
        <v>724</v>
      </c>
      <c r="C83" s="212"/>
      <c r="D83" s="199"/>
      <c r="E83" s="199"/>
      <c r="F83" s="199"/>
      <c r="G83" s="199">
        <v>4322.6</v>
      </c>
      <c r="H83" s="199"/>
      <c r="I83" s="199"/>
      <c r="J83" s="200"/>
      <c r="K83" s="212"/>
      <c r="L83" s="199"/>
      <c r="M83" s="199"/>
      <c r="N83" s="199"/>
      <c r="O83" s="199"/>
      <c r="P83" s="199"/>
      <c r="Q83" s="199"/>
      <c r="R83" s="200"/>
      <c r="S83" s="164">
        <f t="shared" si="3"/>
        <v>4322.6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 thickBot="1">
      <c r="A84" s="163">
        <v>18</v>
      </c>
      <c r="B84" s="196" t="s">
        <v>713</v>
      </c>
      <c r="C84" s="212"/>
      <c r="D84" s="199"/>
      <c r="E84" s="199">
        <v>12875</v>
      </c>
      <c r="F84" s="199">
        <v>5008.9</v>
      </c>
      <c r="G84" s="199">
        <v>2800</v>
      </c>
      <c r="H84" s="199">
        <v>4443.0599999999995</v>
      </c>
      <c r="I84" s="199">
        <v>2600</v>
      </c>
      <c r="J84" s="200">
        <v>924</v>
      </c>
      <c r="K84" s="212"/>
      <c r="L84" s="199"/>
      <c r="M84" s="199"/>
      <c r="N84" s="199"/>
      <c r="O84" s="199"/>
      <c r="P84" s="199">
        <v>19951</v>
      </c>
      <c r="Q84" s="199"/>
      <c r="R84" s="200"/>
      <c r="S84" s="164">
        <f t="shared" si="3"/>
        <v>48601.96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4.25" thickBot="1">
      <c r="A85" s="163">
        <v>19</v>
      </c>
      <c r="B85" s="196" t="s">
        <v>725</v>
      </c>
      <c r="C85" s="212"/>
      <c r="D85" s="199"/>
      <c r="E85" s="199"/>
      <c r="F85" s="199"/>
      <c r="G85" s="199"/>
      <c r="H85" s="199"/>
      <c r="I85" s="199"/>
      <c r="J85" s="200"/>
      <c r="K85" s="212"/>
      <c r="L85" s="199"/>
      <c r="M85" s="199"/>
      <c r="N85" s="199"/>
      <c r="O85" s="199"/>
      <c r="P85" s="199"/>
      <c r="Q85" s="199"/>
      <c r="R85" s="200">
        <v>14750</v>
      </c>
      <c r="S85" s="164">
        <f t="shared" si="3"/>
        <v>14750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25" thickBot="1">
      <c r="A86" s="163">
        <v>20</v>
      </c>
      <c r="B86" s="196" t="s">
        <v>726</v>
      </c>
      <c r="C86" s="212"/>
      <c r="D86" s="199"/>
      <c r="E86" s="199"/>
      <c r="F86" s="199"/>
      <c r="G86" s="199"/>
      <c r="H86" s="199"/>
      <c r="I86" s="199"/>
      <c r="J86" s="200">
        <v>1650</v>
      </c>
      <c r="K86" s="212"/>
      <c r="L86" s="199"/>
      <c r="M86" s="199"/>
      <c r="N86" s="199"/>
      <c r="O86" s="199"/>
      <c r="P86" s="199"/>
      <c r="Q86" s="199"/>
      <c r="R86" s="200"/>
      <c r="S86" s="164">
        <f t="shared" si="3"/>
        <v>1650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25" thickBot="1">
      <c r="A87" s="163">
        <v>21</v>
      </c>
      <c r="B87" s="196" t="s">
        <v>717</v>
      </c>
      <c r="C87" s="213"/>
      <c r="D87" s="214"/>
      <c r="E87" s="214"/>
      <c r="F87" s="214"/>
      <c r="G87" s="214"/>
      <c r="H87" s="214"/>
      <c r="I87" s="214"/>
      <c r="J87" s="215"/>
      <c r="K87" s="213"/>
      <c r="L87" s="214"/>
      <c r="M87" s="214"/>
      <c r="N87" s="214"/>
      <c r="O87" s="214"/>
      <c r="P87" s="214"/>
      <c r="Q87" s="214"/>
      <c r="R87" s="215">
        <v>30267</v>
      </c>
      <c r="S87" s="164">
        <f>SUM(C87:R87)</f>
        <v>30267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25" thickBot="1">
      <c r="A88" s="393" t="s">
        <v>637</v>
      </c>
      <c r="B88" s="394"/>
      <c r="C88" s="204">
        <f aca="true" t="shared" si="4" ref="C88:I88">SUM(C67:C87)</f>
        <v>0</v>
      </c>
      <c r="D88" s="204">
        <f t="shared" si="4"/>
        <v>0</v>
      </c>
      <c r="E88" s="204">
        <f t="shared" si="4"/>
        <v>21115.62</v>
      </c>
      <c r="F88" s="204">
        <f t="shared" si="4"/>
        <v>5008.9</v>
      </c>
      <c r="G88" s="204">
        <f t="shared" si="4"/>
        <v>26585.6</v>
      </c>
      <c r="H88" s="204">
        <f t="shared" si="4"/>
        <v>7695.15</v>
      </c>
      <c r="I88" s="204">
        <f t="shared" si="4"/>
        <v>2600</v>
      </c>
      <c r="J88" s="204">
        <f>SUM(J67:J87)</f>
        <v>21320.6</v>
      </c>
      <c r="K88" s="204">
        <f aca="true" t="shared" si="5" ref="K88:S88">SUM(K67:K87)</f>
        <v>0</v>
      </c>
      <c r="L88" s="204">
        <f t="shared" si="5"/>
        <v>0</v>
      </c>
      <c r="M88" s="204">
        <f t="shared" si="5"/>
        <v>0</v>
      </c>
      <c r="N88" s="204">
        <f t="shared" si="5"/>
        <v>0</v>
      </c>
      <c r="O88" s="204">
        <f t="shared" si="5"/>
        <v>0</v>
      </c>
      <c r="P88" s="204">
        <f t="shared" si="5"/>
        <v>39546</v>
      </c>
      <c r="Q88" s="204">
        <f t="shared" si="5"/>
        <v>50170</v>
      </c>
      <c r="R88" s="204">
        <f t="shared" si="5"/>
        <v>52917</v>
      </c>
      <c r="S88" s="204">
        <f t="shared" si="5"/>
        <v>226958.87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91" spans="1:256" ht="15">
      <c r="A91" s="383" t="s">
        <v>335</v>
      </c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/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/>
      <c r="EY91" s="187"/>
      <c r="EZ91" s="187"/>
      <c r="FA91" s="187"/>
      <c r="FB91" s="187"/>
      <c r="FC91" s="187"/>
      <c r="FD91" s="187"/>
      <c r="FE91" s="187"/>
      <c r="FF91" s="187"/>
      <c r="FG91" s="187"/>
      <c r="FH91" s="187"/>
      <c r="FI91" s="187"/>
      <c r="FJ91" s="187"/>
      <c r="FK91" s="187"/>
      <c r="FL91" s="187"/>
      <c r="FM91" s="187"/>
      <c r="FN91" s="187"/>
      <c r="FO91" s="187"/>
      <c r="FP91" s="187"/>
      <c r="FQ91" s="187"/>
      <c r="FR91" s="187"/>
      <c r="FS91" s="187"/>
      <c r="FT91" s="187"/>
      <c r="FU91" s="187"/>
      <c r="FV91" s="187"/>
      <c r="FW91" s="187"/>
      <c r="FX91" s="187"/>
      <c r="FY91" s="187"/>
      <c r="FZ91" s="187"/>
      <c r="GA91" s="187"/>
      <c r="GB91" s="187"/>
      <c r="GC91" s="187"/>
      <c r="GD91" s="187"/>
      <c r="GE91" s="187"/>
      <c r="GF91" s="187"/>
      <c r="GG91" s="187"/>
      <c r="GH91" s="187"/>
      <c r="GI91" s="187"/>
      <c r="GJ91" s="187"/>
      <c r="GK91" s="187"/>
      <c r="GL91" s="187"/>
      <c r="GM91" s="187"/>
      <c r="GN91" s="187"/>
      <c r="GO91" s="187"/>
      <c r="GP91" s="187"/>
      <c r="GQ91" s="187"/>
      <c r="GR91" s="187"/>
      <c r="GS91" s="187"/>
      <c r="GT91" s="187"/>
      <c r="GU91" s="187"/>
      <c r="GV91" s="187"/>
      <c r="GW91" s="187"/>
      <c r="GX91" s="187"/>
      <c r="GY91" s="187"/>
      <c r="GZ91" s="187"/>
      <c r="HA91" s="187"/>
      <c r="HB91" s="187"/>
      <c r="HC91" s="187"/>
      <c r="HD91" s="187"/>
      <c r="HE91" s="187"/>
      <c r="HF91" s="187"/>
      <c r="HG91" s="187"/>
      <c r="HH91" s="187"/>
      <c r="HI91" s="187"/>
      <c r="HJ91" s="187"/>
      <c r="HK91" s="187"/>
      <c r="HL91" s="187"/>
      <c r="HM91" s="187"/>
      <c r="HN91" s="187"/>
      <c r="HO91" s="187"/>
      <c r="HP91" s="187"/>
      <c r="HQ91" s="187"/>
      <c r="HR91" s="187"/>
      <c r="HS91" s="187"/>
      <c r="HT91" s="187"/>
      <c r="HU91" s="187"/>
      <c r="HV91" s="187"/>
      <c r="HW91" s="187"/>
      <c r="HX91" s="187"/>
      <c r="HY91" s="187"/>
      <c r="HZ91" s="187"/>
      <c r="IA91" s="187"/>
      <c r="IB91" s="187"/>
      <c r="IC91" s="187"/>
      <c r="ID91" s="187"/>
      <c r="IE91" s="187"/>
      <c r="IF91" s="187"/>
      <c r="IG91" s="187"/>
      <c r="IH91" s="187"/>
      <c r="II91" s="187"/>
      <c r="IJ91" s="187"/>
      <c r="IK91" s="187"/>
      <c r="IL91" s="187"/>
      <c r="IM91" s="187"/>
      <c r="IN91" s="187"/>
      <c r="IO91" s="187"/>
      <c r="IP91" s="187"/>
      <c r="IQ91" s="187"/>
      <c r="IR91" s="187"/>
      <c r="IS91" s="187"/>
      <c r="IT91" s="187"/>
      <c r="IU91" s="187"/>
      <c r="IV91" s="187"/>
    </row>
    <row r="92" spans="1:256" ht="15.75" thickBot="1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7"/>
      <c r="DT92" s="187"/>
      <c r="DU92" s="187"/>
      <c r="DV92" s="187"/>
      <c r="DW92" s="187"/>
      <c r="DX92" s="187"/>
      <c r="DY92" s="187"/>
      <c r="DZ92" s="187"/>
      <c r="EA92" s="187"/>
      <c r="EB92" s="187"/>
      <c r="EC92" s="187"/>
      <c r="ED92" s="187"/>
      <c r="EE92" s="187"/>
      <c r="EF92" s="187"/>
      <c r="EG92" s="187"/>
      <c r="EH92" s="187"/>
      <c r="EI92" s="187"/>
      <c r="EJ92" s="187"/>
      <c r="EK92" s="187"/>
      <c r="EL92" s="187"/>
      <c r="EM92" s="187"/>
      <c r="EN92" s="187"/>
      <c r="EO92" s="187"/>
      <c r="EP92" s="187"/>
      <c r="EQ92" s="187"/>
      <c r="ER92" s="187"/>
      <c r="ES92" s="187"/>
      <c r="ET92" s="187"/>
      <c r="EU92" s="187"/>
      <c r="EV92" s="187"/>
      <c r="EW92" s="187"/>
      <c r="EX92" s="187"/>
      <c r="EY92" s="187"/>
      <c r="EZ92" s="187"/>
      <c r="FA92" s="187"/>
      <c r="FB92" s="187"/>
      <c r="FC92" s="187"/>
      <c r="FD92" s="187"/>
      <c r="FE92" s="187"/>
      <c r="FF92" s="187"/>
      <c r="FG92" s="187"/>
      <c r="FH92" s="187"/>
      <c r="FI92" s="187"/>
      <c r="FJ92" s="187"/>
      <c r="FK92" s="187"/>
      <c r="FL92" s="187"/>
      <c r="FM92" s="187"/>
      <c r="FN92" s="187"/>
      <c r="FO92" s="187"/>
      <c r="FP92" s="187"/>
      <c r="FQ92" s="187"/>
      <c r="FR92" s="187"/>
      <c r="FS92" s="187"/>
      <c r="FT92" s="187"/>
      <c r="FU92" s="187"/>
      <c r="FV92" s="187"/>
      <c r="FW92" s="187"/>
      <c r="FX92" s="187"/>
      <c r="FY92" s="187"/>
      <c r="FZ92" s="187"/>
      <c r="GA92" s="187"/>
      <c r="GB92" s="187"/>
      <c r="GC92" s="187"/>
      <c r="GD92" s="187"/>
      <c r="GE92" s="187"/>
      <c r="GF92" s="187"/>
      <c r="GG92" s="187"/>
      <c r="GH92" s="187"/>
      <c r="GI92" s="187"/>
      <c r="GJ92" s="187"/>
      <c r="GK92" s="187"/>
      <c r="GL92" s="187"/>
      <c r="GM92" s="187"/>
      <c r="GN92" s="187"/>
      <c r="GO92" s="187"/>
      <c r="GP92" s="187"/>
      <c r="GQ92" s="187"/>
      <c r="GR92" s="187"/>
      <c r="GS92" s="187"/>
      <c r="GT92" s="187"/>
      <c r="GU92" s="187"/>
      <c r="GV92" s="187"/>
      <c r="GW92" s="187"/>
      <c r="GX92" s="187"/>
      <c r="GY92" s="187"/>
      <c r="GZ92" s="187"/>
      <c r="HA92" s="187"/>
      <c r="HB92" s="187"/>
      <c r="HC92" s="187"/>
      <c r="HD92" s="187"/>
      <c r="HE92" s="187"/>
      <c r="HF92" s="187"/>
      <c r="HG92" s="187"/>
      <c r="HH92" s="187"/>
      <c r="HI92" s="187"/>
      <c r="HJ92" s="187"/>
      <c r="HK92" s="187"/>
      <c r="HL92" s="187"/>
      <c r="HM92" s="187"/>
      <c r="HN92" s="187"/>
      <c r="HO92" s="187"/>
      <c r="HP92" s="187"/>
      <c r="HQ92" s="187"/>
      <c r="HR92" s="187"/>
      <c r="HS92" s="187"/>
      <c r="HT92" s="187"/>
      <c r="HU92" s="187"/>
      <c r="HV92" s="187"/>
      <c r="HW92" s="187"/>
      <c r="HX92" s="187"/>
      <c r="HY92" s="187"/>
      <c r="HZ92" s="187"/>
      <c r="IA92" s="187"/>
      <c r="IB92" s="187"/>
      <c r="IC92" s="187"/>
      <c r="ID92" s="187"/>
      <c r="IE92" s="187"/>
      <c r="IF92" s="187"/>
      <c r="IG92" s="187"/>
      <c r="IH92" s="187"/>
      <c r="II92" s="187"/>
      <c r="IJ92" s="187"/>
      <c r="IK92" s="187"/>
      <c r="IL92" s="187"/>
      <c r="IM92" s="187"/>
      <c r="IN92" s="187"/>
      <c r="IO92" s="187"/>
      <c r="IP92" s="187"/>
      <c r="IQ92" s="187"/>
      <c r="IR92" s="187"/>
      <c r="IS92" s="187"/>
      <c r="IT92" s="187"/>
      <c r="IU92" s="187"/>
      <c r="IV92" s="187"/>
    </row>
    <row r="93" spans="1:256" ht="14.25" thickBot="1">
      <c r="A93" s="189" t="s">
        <v>614</v>
      </c>
      <c r="B93" s="189" t="s">
        <v>615</v>
      </c>
      <c r="C93" s="384" t="s">
        <v>577</v>
      </c>
      <c r="D93" s="385"/>
      <c r="E93" s="385"/>
      <c r="F93" s="385"/>
      <c r="G93" s="385"/>
      <c r="H93" s="385"/>
      <c r="I93" s="385"/>
      <c r="J93" s="395"/>
      <c r="K93" s="390" t="s">
        <v>617</v>
      </c>
      <c r="L93" s="385"/>
      <c r="M93" s="385"/>
      <c r="N93" s="385"/>
      <c r="O93" s="385"/>
      <c r="P93" s="385"/>
      <c r="Q93" s="385"/>
      <c r="R93" s="386"/>
      <c r="S93" s="391" t="s">
        <v>618</v>
      </c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4.25" thickBot="1">
      <c r="A94" s="190"/>
      <c r="B94" s="205"/>
      <c r="C94" s="206" t="s">
        <v>619</v>
      </c>
      <c r="D94" s="207" t="s">
        <v>620</v>
      </c>
      <c r="E94" s="207" t="s">
        <v>621</v>
      </c>
      <c r="F94" s="207" t="s">
        <v>677</v>
      </c>
      <c r="G94" s="207" t="s">
        <v>678</v>
      </c>
      <c r="H94" s="207" t="s">
        <v>679</v>
      </c>
      <c r="I94" s="207" t="s">
        <v>680</v>
      </c>
      <c r="J94" s="207" t="s">
        <v>681</v>
      </c>
      <c r="K94" s="206" t="s">
        <v>619</v>
      </c>
      <c r="L94" s="207" t="s">
        <v>620</v>
      </c>
      <c r="M94" s="208" t="s">
        <v>621</v>
      </c>
      <c r="N94" s="206" t="s">
        <v>677</v>
      </c>
      <c r="O94" s="206" t="s">
        <v>678</v>
      </c>
      <c r="P94" s="206" t="s">
        <v>679</v>
      </c>
      <c r="Q94" s="206" t="s">
        <v>680</v>
      </c>
      <c r="R94" s="206" t="s">
        <v>681</v>
      </c>
      <c r="S94" s="392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25" thickBot="1">
      <c r="A95" s="163">
        <v>1</v>
      </c>
      <c r="B95" s="196" t="s">
        <v>728</v>
      </c>
      <c r="C95" s="212"/>
      <c r="D95" s="199"/>
      <c r="E95" s="199"/>
      <c r="F95" s="199"/>
      <c r="G95" s="199"/>
      <c r="H95" s="199"/>
      <c r="I95" s="199"/>
      <c r="J95" s="200">
        <v>138601.24</v>
      </c>
      <c r="K95" s="212"/>
      <c r="L95" s="199"/>
      <c r="M95" s="199"/>
      <c r="N95" s="199"/>
      <c r="O95" s="199"/>
      <c r="P95" s="199"/>
      <c r="Q95" s="199"/>
      <c r="R95" s="200"/>
      <c r="S95" s="164">
        <f>SUM(C95:R95)</f>
        <v>138601.24</v>
      </c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25" thickBot="1">
      <c r="A96" s="393" t="s">
        <v>637</v>
      </c>
      <c r="B96" s="394"/>
      <c r="C96" s="204">
        <f aca="true" t="shared" si="6" ref="C96:S96">SUM(C95:C95)</f>
        <v>0</v>
      </c>
      <c r="D96" s="204">
        <f t="shared" si="6"/>
        <v>0</v>
      </c>
      <c r="E96" s="204">
        <f t="shared" si="6"/>
        <v>0</v>
      </c>
      <c r="F96" s="204">
        <f t="shared" si="6"/>
        <v>0</v>
      </c>
      <c r="G96" s="204">
        <f t="shared" si="6"/>
        <v>0</v>
      </c>
      <c r="H96" s="204">
        <f t="shared" si="6"/>
        <v>0</v>
      </c>
      <c r="I96" s="204">
        <f t="shared" si="6"/>
        <v>0</v>
      </c>
      <c r="J96" s="204">
        <f t="shared" si="6"/>
        <v>138601.24</v>
      </c>
      <c r="K96" s="204">
        <f t="shared" si="6"/>
        <v>0</v>
      </c>
      <c r="L96" s="204">
        <f t="shared" si="6"/>
        <v>0</v>
      </c>
      <c r="M96" s="204">
        <f t="shared" si="6"/>
        <v>0</v>
      </c>
      <c r="N96" s="204">
        <f t="shared" si="6"/>
        <v>0</v>
      </c>
      <c r="O96" s="204">
        <f t="shared" si="6"/>
        <v>0</v>
      </c>
      <c r="P96" s="204">
        <f t="shared" si="6"/>
        <v>0</v>
      </c>
      <c r="Q96" s="204">
        <f t="shared" si="6"/>
        <v>0</v>
      </c>
      <c r="R96" s="204">
        <f t="shared" si="6"/>
        <v>0</v>
      </c>
      <c r="S96" s="204">
        <f t="shared" si="6"/>
        <v>138601.24</v>
      </c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9" ht="12.75" thickBot="1"/>
    <row r="100" spans="1:256" ht="20.25" thickBot="1">
      <c r="A100" s="396" t="s">
        <v>637</v>
      </c>
      <c r="B100" s="397"/>
      <c r="C100" s="398">
        <f>S96+S88+AA60</f>
        <v>10492341.476666667</v>
      </c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4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</sheetData>
  <sheetProtection/>
  <mergeCells count="20">
    <mergeCell ref="A91:AA91"/>
    <mergeCell ref="C93:J93"/>
    <mergeCell ref="K93:R93"/>
    <mergeCell ref="S93:S94"/>
    <mergeCell ref="A96:B96"/>
    <mergeCell ref="A100:B100"/>
    <mergeCell ref="C100:S100"/>
    <mergeCell ref="A60:B60"/>
    <mergeCell ref="A63:AA63"/>
    <mergeCell ref="C65:J65"/>
    <mergeCell ref="K65:R65"/>
    <mergeCell ref="S65:S66"/>
    <mergeCell ref="A88:B88"/>
    <mergeCell ref="A1:AA1"/>
    <mergeCell ref="A2:AA2"/>
    <mergeCell ref="A4:AA4"/>
    <mergeCell ref="C6:J6"/>
    <mergeCell ref="K6:R6"/>
    <mergeCell ref="S6:Z6"/>
    <mergeCell ref="AA6:A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177"/>
  <sheetViews>
    <sheetView zoomScale="76" zoomScaleNormal="76" zoomScalePageLayoutView="0" workbookViewId="0" topLeftCell="A1">
      <selection activeCell="W38" sqref="V38:W38"/>
    </sheetView>
  </sheetViews>
  <sheetFormatPr defaultColWidth="8.7109375" defaultRowHeight="12.75"/>
  <cols>
    <col min="1" max="1" width="4.140625" style="0" customWidth="1"/>
    <col min="2" max="2" width="13.421875" style="0" customWidth="1"/>
    <col min="3" max="3" width="33.8515625" style="0" customWidth="1"/>
    <col min="4" max="5" width="0.13671875" style="0" hidden="1" customWidth="1"/>
    <col min="6" max="6" width="6.140625" style="0" hidden="1" customWidth="1"/>
    <col min="7" max="7" width="8.8515625" style="0" customWidth="1"/>
    <col min="8" max="8" width="0.13671875" style="0" customWidth="1"/>
    <col min="9" max="9" width="8.8515625" style="0" customWidth="1"/>
    <col min="10" max="10" width="9.28125" style="0" customWidth="1"/>
    <col min="11" max="12" width="0.13671875" style="0" customWidth="1"/>
    <col min="13" max="13" width="8.8515625" style="0" customWidth="1"/>
  </cols>
  <sheetData>
    <row r="1" spans="1:13" ht="13.5" customHeight="1">
      <c r="A1" s="85"/>
      <c r="B1" s="276" t="s">
        <v>729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3.5" customHeight="1">
      <c r="A2" s="85"/>
      <c r="B2" s="401" t="s">
        <v>730</v>
      </c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2" customHeight="1">
      <c r="A3" s="85"/>
      <c r="B3" s="401" t="s">
        <v>1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2" customHeight="1">
      <c r="A4" s="85"/>
      <c r="B4" s="402" t="s">
        <v>731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</row>
    <row r="5" spans="1:10" ht="12" customHeight="1">
      <c r="A5" s="85"/>
      <c r="B5" s="219"/>
      <c r="C5" s="219"/>
      <c r="D5" s="220"/>
      <c r="E5" s="220"/>
      <c r="F5" s="220"/>
      <c r="G5" s="220"/>
      <c r="H5" s="220"/>
      <c r="I5" s="220"/>
      <c r="J5" s="220"/>
    </row>
    <row r="6" spans="1:13" ht="12" customHeight="1">
      <c r="A6" s="85"/>
      <c r="B6" s="403" t="s">
        <v>3</v>
      </c>
      <c r="C6" s="404"/>
      <c r="D6" s="220"/>
      <c r="E6" s="409" t="s">
        <v>4</v>
      </c>
      <c r="F6" s="410"/>
      <c r="G6" s="411"/>
      <c r="H6" s="220"/>
      <c r="I6" s="409" t="s">
        <v>5</v>
      </c>
      <c r="J6" s="411" t="s">
        <v>6</v>
      </c>
      <c r="M6" s="411" t="s">
        <v>7</v>
      </c>
    </row>
    <row r="7" spans="1:13" ht="15" customHeight="1">
      <c r="A7" s="85"/>
      <c r="B7" s="405"/>
      <c r="C7" s="406"/>
      <c r="D7" s="220"/>
      <c r="E7" s="412"/>
      <c r="F7" s="413"/>
      <c r="G7" s="414"/>
      <c r="H7" s="220"/>
      <c r="I7" s="412"/>
      <c r="J7" s="414"/>
      <c r="M7" s="414"/>
    </row>
    <row r="8" spans="1:13" ht="15" customHeight="1">
      <c r="A8" s="85"/>
      <c r="B8" s="407"/>
      <c r="C8" s="408"/>
      <c r="D8" s="220"/>
      <c r="E8" s="415"/>
      <c r="F8" s="416"/>
      <c r="G8" s="417"/>
      <c r="H8" s="220"/>
      <c r="I8" s="415"/>
      <c r="J8" s="417"/>
      <c r="M8" s="417"/>
    </row>
    <row r="9" spans="1:13" ht="0.75" customHeight="1">
      <c r="A9" s="85"/>
      <c r="B9" s="331"/>
      <c r="C9" s="331"/>
      <c r="D9" s="85"/>
      <c r="E9" s="85"/>
      <c r="F9" s="85"/>
      <c r="G9" s="85"/>
      <c r="H9" s="85"/>
      <c r="I9" s="85"/>
      <c r="J9" s="85"/>
      <c r="K9" s="85"/>
      <c r="L9" s="85"/>
      <c r="M9" s="85"/>
    </row>
    <row r="10" spans="1:13" ht="9.75" customHeight="1">
      <c r="A10" s="85"/>
      <c r="B10" s="372" t="s">
        <v>9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</row>
    <row r="11" spans="1:13" ht="15" customHeight="1">
      <c r="A11" s="85"/>
      <c r="B11" s="180" t="s">
        <v>10</v>
      </c>
      <c r="C11" s="180" t="s">
        <v>11</v>
      </c>
      <c r="D11" s="85"/>
      <c r="E11" s="85"/>
      <c r="F11" s="374">
        <v>5976655</v>
      </c>
      <c r="G11" s="374"/>
      <c r="H11" s="345">
        <v>5976655</v>
      </c>
      <c r="I11" s="345"/>
      <c r="J11" s="120">
        <v>3659365.87</v>
      </c>
      <c r="K11" s="337">
        <v>0.6122765777847308</v>
      </c>
      <c r="L11" s="337"/>
      <c r="M11" s="337"/>
    </row>
    <row r="12" spans="1:13" ht="9.75" customHeight="1">
      <c r="A12" s="85"/>
      <c r="B12" s="180" t="s">
        <v>465</v>
      </c>
      <c r="C12" s="180" t="s">
        <v>466</v>
      </c>
      <c r="D12" s="85"/>
      <c r="E12" s="85"/>
      <c r="F12" s="374">
        <v>840000</v>
      </c>
      <c r="G12" s="374"/>
      <c r="H12" s="345">
        <v>840000</v>
      </c>
      <c r="I12" s="345"/>
      <c r="J12" s="120">
        <v>560000</v>
      </c>
      <c r="K12" s="337">
        <v>0.6666666666666666</v>
      </c>
      <c r="L12" s="337"/>
      <c r="M12" s="337"/>
    </row>
    <row r="13" spans="1:13" ht="9.75" customHeight="1">
      <c r="A13" s="85"/>
      <c r="B13" s="180" t="s">
        <v>14</v>
      </c>
      <c r="C13" s="180" t="s">
        <v>15</v>
      </c>
      <c r="D13" s="85"/>
      <c r="E13" s="85"/>
      <c r="F13" s="374">
        <v>5389200</v>
      </c>
      <c r="G13" s="374"/>
      <c r="H13" s="345">
        <v>5389200</v>
      </c>
      <c r="I13" s="345"/>
      <c r="J13" s="120">
        <v>3944114.67</v>
      </c>
      <c r="K13" s="337">
        <v>0.7318553161879314</v>
      </c>
      <c r="L13" s="337"/>
      <c r="M13" s="337"/>
    </row>
    <row r="14" spans="1:13" ht="9.75" customHeight="1">
      <c r="A14" s="85"/>
      <c r="B14" s="180" t="s">
        <v>16</v>
      </c>
      <c r="C14" s="180" t="s">
        <v>17</v>
      </c>
      <c r="D14" s="85"/>
      <c r="E14" s="85"/>
      <c r="F14" s="374">
        <v>56394</v>
      </c>
      <c r="G14" s="374"/>
      <c r="H14" s="345">
        <v>56394</v>
      </c>
      <c r="I14" s="345"/>
      <c r="J14" s="120">
        <v>37595.92</v>
      </c>
      <c r="K14" s="337">
        <v>0.6666652480760364</v>
      </c>
      <c r="L14" s="337"/>
      <c r="M14" s="337"/>
    </row>
    <row r="15" spans="1:13" ht="9.75" customHeight="1">
      <c r="A15" s="85"/>
      <c r="B15" s="180" t="s">
        <v>18</v>
      </c>
      <c r="C15" s="180" t="s">
        <v>17</v>
      </c>
      <c r="D15" s="85"/>
      <c r="E15" s="85"/>
      <c r="F15" s="374">
        <v>61341646</v>
      </c>
      <c r="G15" s="374"/>
      <c r="H15" s="345">
        <v>55267687</v>
      </c>
      <c r="I15" s="345"/>
      <c r="J15" s="120">
        <v>32478366.75</v>
      </c>
      <c r="K15" s="337">
        <v>0.587655617829637</v>
      </c>
      <c r="L15" s="337"/>
      <c r="M15" s="337"/>
    </row>
    <row r="16" spans="1:13" ht="9.75" customHeight="1">
      <c r="A16" s="85"/>
      <c r="B16" s="180" t="s">
        <v>19</v>
      </c>
      <c r="C16" s="180" t="s">
        <v>20</v>
      </c>
      <c r="D16" s="85"/>
      <c r="E16" s="85"/>
      <c r="F16" s="374">
        <v>1577040</v>
      </c>
      <c r="G16" s="374"/>
      <c r="H16" s="345">
        <v>2077040</v>
      </c>
      <c r="I16" s="345"/>
      <c r="J16" s="120">
        <v>1621492.21</v>
      </c>
      <c r="K16" s="337">
        <v>0.7806745223972577</v>
      </c>
      <c r="L16" s="337"/>
      <c r="M16" s="337"/>
    </row>
    <row r="17" spans="1:13" ht="9.75" customHeight="1">
      <c r="A17" s="85"/>
      <c r="B17" s="180" t="s">
        <v>467</v>
      </c>
      <c r="C17" s="180" t="s">
        <v>468</v>
      </c>
      <c r="D17" s="85"/>
      <c r="E17" s="85"/>
      <c r="F17" s="377" t="s">
        <v>8</v>
      </c>
      <c r="G17" s="377"/>
      <c r="H17" s="345">
        <v>429057</v>
      </c>
      <c r="I17" s="345"/>
      <c r="J17" s="120">
        <v>219471.3</v>
      </c>
      <c r="K17" s="337">
        <v>0.5115201476726868</v>
      </c>
      <c r="L17" s="337"/>
      <c r="M17" s="337"/>
    </row>
    <row r="18" spans="1:13" ht="9.75" customHeight="1">
      <c r="A18" s="85"/>
      <c r="B18" s="180" t="s">
        <v>21</v>
      </c>
      <c r="C18" s="180" t="s">
        <v>22</v>
      </c>
      <c r="D18" s="85"/>
      <c r="E18" s="85"/>
      <c r="F18" s="374">
        <v>913490</v>
      </c>
      <c r="G18" s="374"/>
      <c r="H18" s="345">
        <v>913490</v>
      </c>
      <c r="I18" s="345"/>
      <c r="J18" s="120">
        <v>352050</v>
      </c>
      <c r="K18" s="337">
        <v>0.38539009731907303</v>
      </c>
      <c r="L18" s="337"/>
      <c r="M18" s="337"/>
    </row>
    <row r="19" spans="1:13" ht="9.75" customHeight="1">
      <c r="A19" s="85"/>
      <c r="B19" s="180" t="s">
        <v>23</v>
      </c>
      <c r="C19" s="180" t="s">
        <v>24</v>
      </c>
      <c r="D19" s="85"/>
      <c r="E19" s="85"/>
      <c r="F19" s="374">
        <v>498460</v>
      </c>
      <c r="G19" s="374"/>
      <c r="H19" s="345">
        <v>498460</v>
      </c>
      <c r="I19" s="345"/>
      <c r="J19" s="120">
        <v>364480</v>
      </c>
      <c r="K19" s="337">
        <v>0.7312121333707821</v>
      </c>
      <c r="L19" s="337"/>
      <c r="M19" s="337"/>
    </row>
    <row r="20" spans="1:13" ht="9.75" customHeight="1">
      <c r="A20" s="85"/>
      <c r="B20" s="180" t="s">
        <v>25</v>
      </c>
      <c r="C20" s="180" t="s">
        <v>26</v>
      </c>
      <c r="D20" s="85"/>
      <c r="E20" s="85"/>
      <c r="F20" s="374">
        <v>168629</v>
      </c>
      <c r="G20" s="374"/>
      <c r="H20" s="345">
        <v>468629</v>
      </c>
      <c r="I20" s="345"/>
      <c r="J20" s="120">
        <v>299076.69</v>
      </c>
      <c r="K20" s="337">
        <v>0.6381950114056109</v>
      </c>
      <c r="L20" s="337"/>
      <c r="M20" s="337"/>
    </row>
    <row r="21" spans="1:13" ht="9.75" customHeight="1">
      <c r="A21" s="85"/>
      <c r="B21" s="180" t="s">
        <v>27</v>
      </c>
      <c r="C21" s="180" t="s">
        <v>28</v>
      </c>
      <c r="D21" s="85"/>
      <c r="E21" s="85"/>
      <c r="F21" s="374">
        <v>201676</v>
      </c>
      <c r="G21" s="374"/>
      <c r="H21" s="345">
        <v>401676</v>
      </c>
      <c r="I21" s="345"/>
      <c r="J21" s="120">
        <v>163478.58</v>
      </c>
      <c r="K21" s="337">
        <v>0.4069911570519523</v>
      </c>
      <c r="L21" s="337"/>
      <c r="M21" s="337"/>
    </row>
    <row r="22" spans="1:13" ht="9.75" customHeight="1">
      <c r="A22" s="85"/>
      <c r="B22" s="180" t="s">
        <v>29</v>
      </c>
      <c r="C22" s="180" t="s">
        <v>30</v>
      </c>
      <c r="D22" s="85"/>
      <c r="E22" s="85"/>
      <c r="F22" s="374">
        <v>26920</v>
      </c>
      <c r="G22" s="374"/>
      <c r="H22" s="345">
        <v>76920</v>
      </c>
      <c r="I22" s="345"/>
      <c r="J22" s="120">
        <v>44848.21</v>
      </c>
      <c r="K22" s="337">
        <v>0.58305005200208</v>
      </c>
      <c r="L22" s="337"/>
      <c r="M22" s="337"/>
    </row>
    <row r="23" spans="1:13" ht="9.75" customHeight="1">
      <c r="A23" s="85"/>
      <c r="B23" s="180" t="s">
        <v>31</v>
      </c>
      <c r="C23" s="180" t="s">
        <v>32</v>
      </c>
      <c r="D23" s="85"/>
      <c r="E23" s="85"/>
      <c r="F23" s="374">
        <v>6087035</v>
      </c>
      <c r="G23" s="374"/>
      <c r="H23" s="345">
        <v>6087035</v>
      </c>
      <c r="I23" s="345"/>
      <c r="J23" s="120">
        <v>3213424.28</v>
      </c>
      <c r="K23" s="337">
        <v>0.5279128968372944</v>
      </c>
      <c r="L23" s="337"/>
      <c r="M23" s="337"/>
    </row>
    <row r="24" spans="1:13" ht="9.75" customHeight="1">
      <c r="A24" s="85"/>
      <c r="B24" s="180" t="s">
        <v>33</v>
      </c>
      <c r="C24" s="180" t="s">
        <v>34</v>
      </c>
      <c r="D24" s="85"/>
      <c r="E24" s="85"/>
      <c r="F24" s="374">
        <v>10844074</v>
      </c>
      <c r="G24" s="374"/>
      <c r="H24" s="345">
        <v>10993834</v>
      </c>
      <c r="I24" s="345"/>
      <c r="J24" s="120">
        <v>7286914.4</v>
      </c>
      <c r="K24" s="337">
        <v>0.6628183034235372</v>
      </c>
      <c r="L24" s="337"/>
      <c r="M24" s="337"/>
    </row>
    <row r="25" spans="1:13" ht="9.75" customHeight="1">
      <c r="A25" s="85"/>
      <c r="B25" s="180" t="s">
        <v>35</v>
      </c>
      <c r="C25" s="180" t="s">
        <v>36</v>
      </c>
      <c r="D25" s="85"/>
      <c r="E25" s="85"/>
      <c r="F25" s="374">
        <v>483400</v>
      </c>
      <c r="G25" s="374"/>
      <c r="H25" s="345">
        <v>483400</v>
      </c>
      <c r="I25" s="345"/>
      <c r="J25" s="120">
        <v>281049.98</v>
      </c>
      <c r="K25" s="337">
        <v>0.581402523789822</v>
      </c>
      <c r="L25" s="337"/>
      <c r="M25" s="337"/>
    </row>
    <row r="26" spans="1:13" ht="9.75" customHeight="1">
      <c r="A26" s="85"/>
      <c r="B26" s="180" t="s">
        <v>490</v>
      </c>
      <c r="C26" s="180" t="s">
        <v>491</v>
      </c>
      <c r="D26" s="85"/>
      <c r="E26" s="85"/>
      <c r="F26" s="374">
        <v>57019</v>
      </c>
      <c r="G26" s="374"/>
      <c r="H26" s="345">
        <v>57019</v>
      </c>
      <c r="I26" s="345"/>
      <c r="J26" s="121" t="s">
        <v>8</v>
      </c>
      <c r="K26" s="337">
        <v>0</v>
      </c>
      <c r="L26" s="337"/>
      <c r="M26" s="337"/>
    </row>
    <row r="27" spans="1:13" ht="9.75" customHeight="1">
      <c r="A27" s="85"/>
      <c r="B27" s="180" t="s">
        <v>37</v>
      </c>
      <c r="C27" s="180" t="s">
        <v>38</v>
      </c>
      <c r="D27" s="85"/>
      <c r="E27" s="85"/>
      <c r="F27" s="374">
        <v>824583</v>
      </c>
      <c r="G27" s="374"/>
      <c r="H27" s="345">
        <v>824583</v>
      </c>
      <c r="I27" s="345"/>
      <c r="J27" s="120">
        <v>136429.28</v>
      </c>
      <c r="K27" s="337">
        <v>0.16545245293681776</v>
      </c>
      <c r="L27" s="337"/>
      <c r="M27" s="337"/>
    </row>
    <row r="28" spans="1:13" ht="9.75" customHeight="1">
      <c r="A28" s="85"/>
      <c r="B28" s="180" t="s">
        <v>39</v>
      </c>
      <c r="C28" s="180" t="s">
        <v>40</v>
      </c>
      <c r="D28" s="85"/>
      <c r="E28" s="85"/>
      <c r="F28" s="374">
        <v>170000</v>
      </c>
      <c r="G28" s="374"/>
      <c r="H28" s="345">
        <v>170000</v>
      </c>
      <c r="I28" s="345"/>
      <c r="J28" s="120">
        <v>10703.88</v>
      </c>
      <c r="K28" s="337">
        <v>0.062964</v>
      </c>
      <c r="L28" s="337"/>
      <c r="M28" s="337"/>
    </row>
    <row r="29" spans="1:13" ht="9.75" customHeight="1">
      <c r="A29" s="85"/>
      <c r="B29" s="180" t="s">
        <v>41</v>
      </c>
      <c r="C29" s="180" t="s">
        <v>42</v>
      </c>
      <c r="D29" s="85"/>
      <c r="E29" s="85"/>
      <c r="F29" s="374">
        <v>401818</v>
      </c>
      <c r="G29" s="374"/>
      <c r="H29" s="345">
        <v>14215</v>
      </c>
      <c r="I29" s="345"/>
      <c r="J29" s="121" t="s">
        <v>8</v>
      </c>
      <c r="K29" s="337">
        <v>0</v>
      </c>
      <c r="L29" s="337"/>
      <c r="M29" s="337"/>
    </row>
    <row r="30" spans="1:13" ht="9.75" customHeight="1">
      <c r="A30" s="85"/>
      <c r="B30" s="180" t="s">
        <v>131</v>
      </c>
      <c r="C30" s="180" t="s">
        <v>132</v>
      </c>
      <c r="D30" s="85"/>
      <c r="E30" s="85"/>
      <c r="F30" s="377" t="s">
        <v>8</v>
      </c>
      <c r="G30" s="377"/>
      <c r="H30" s="345">
        <v>13500</v>
      </c>
      <c r="I30" s="345"/>
      <c r="J30" s="120">
        <v>13500</v>
      </c>
      <c r="K30" s="337">
        <v>1</v>
      </c>
      <c r="L30" s="337"/>
      <c r="M30" s="337"/>
    </row>
    <row r="31" spans="1:13" ht="9.75" customHeight="1">
      <c r="A31" s="85"/>
      <c r="B31" s="180" t="s">
        <v>133</v>
      </c>
      <c r="C31" s="180" t="s">
        <v>134</v>
      </c>
      <c r="D31" s="85"/>
      <c r="E31" s="85"/>
      <c r="F31" s="377" t="s">
        <v>8</v>
      </c>
      <c r="G31" s="377"/>
      <c r="H31" s="345">
        <v>950</v>
      </c>
      <c r="I31" s="345"/>
      <c r="J31" s="120">
        <v>950</v>
      </c>
      <c r="K31" s="337">
        <v>1</v>
      </c>
      <c r="L31" s="337"/>
      <c r="M31" s="337"/>
    </row>
    <row r="32" spans="1:13" ht="9.75" customHeight="1">
      <c r="A32" s="85"/>
      <c r="B32" s="180" t="s">
        <v>135</v>
      </c>
      <c r="C32" s="180" t="s">
        <v>136</v>
      </c>
      <c r="D32" s="85"/>
      <c r="E32" s="85"/>
      <c r="F32" s="377" t="s">
        <v>8</v>
      </c>
      <c r="G32" s="377"/>
      <c r="H32" s="345">
        <v>60000</v>
      </c>
      <c r="I32" s="345"/>
      <c r="J32" s="120">
        <v>30490</v>
      </c>
      <c r="K32" s="337">
        <v>0.5081666666666667</v>
      </c>
      <c r="L32" s="337"/>
      <c r="M32" s="337"/>
    </row>
    <row r="33" spans="1:13" ht="9.75" customHeight="1">
      <c r="A33" s="85"/>
      <c r="B33" s="180" t="s">
        <v>137</v>
      </c>
      <c r="C33" s="180" t="s">
        <v>138</v>
      </c>
      <c r="D33" s="85"/>
      <c r="E33" s="85"/>
      <c r="F33" s="377" t="s">
        <v>8</v>
      </c>
      <c r="G33" s="377"/>
      <c r="H33" s="345">
        <v>81396</v>
      </c>
      <c r="I33" s="345"/>
      <c r="J33" s="120">
        <v>617.5</v>
      </c>
      <c r="K33" s="337">
        <v>0.0075863678804855275</v>
      </c>
      <c r="L33" s="337"/>
      <c r="M33" s="337"/>
    </row>
    <row r="34" spans="1:13" ht="9.75" customHeight="1">
      <c r="A34" s="85"/>
      <c r="B34" s="180" t="s">
        <v>49</v>
      </c>
      <c r="C34" s="180" t="s">
        <v>50</v>
      </c>
      <c r="D34" s="85"/>
      <c r="E34" s="85"/>
      <c r="F34" s="374">
        <v>113465</v>
      </c>
      <c r="G34" s="374"/>
      <c r="H34" s="345">
        <v>40964</v>
      </c>
      <c r="I34" s="345"/>
      <c r="J34" s="120">
        <v>40963.4</v>
      </c>
      <c r="K34" s="337">
        <v>0.9999853529928718</v>
      </c>
      <c r="L34" s="337"/>
      <c r="M34" s="337"/>
    </row>
    <row r="35" spans="1:13" ht="9.75" customHeight="1">
      <c r="A35" s="85"/>
      <c r="B35" s="180" t="s">
        <v>51</v>
      </c>
      <c r="C35" s="180" t="s">
        <v>52</v>
      </c>
      <c r="D35" s="85"/>
      <c r="E35" s="85"/>
      <c r="F35" s="377" t="s">
        <v>8</v>
      </c>
      <c r="G35" s="377"/>
      <c r="H35" s="345">
        <v>6613</v>
      </c>
      <c r="I35" s="345"/>
      <c r="J35" s="120">
        <v>5645</v>
      </c>
      <c r="K35" s="337">
        <v>0.8536216543172539</v>
      </c>
      <c r="L35" s="337"/>
      <c r="M35" s="337"/>
    </row>
    <row r="36" spans="1:13" ht="9.75" customHeight="1">
      <c r="A36" s="85"/>
      <c r="B36" s="180" t="s">
        <v>141</v>
      </c>
      <c r="C36" s="180" t="s">
        <v>142</v>
      </c>
      <c r="D36" s="85"/>
      <c r="E36" s="85"/>
      <c r="F36" s="377" t="s">
        <v>8</v>
      </c>
      <c r="G36" s="377"/>
      <c r="H36" s="345">
        <v>10291</v>
      </c>
      <c r="I36" s="345"/>
      <c r="J36" s="120">
        <v>9780</v>
      </c>
      <c r="K36" s="337">
        <v>0.9503449616169468</v>
      </c>
      <c r="L36" s="337"/>
      <c r="M36" s="337"/>
    </row>
    <row r="37" spans="1:13" ht="9.75" customHeight="1">
      <c r="A37" s="85"/>
      <c r="B37" s="180" t="s">
        <v>53</v>
      </c>
      <c r="C37" s="180" t="s">
        <v>54</v>
      </c>
      <c r="D37" s="85"/>
      <c r="E37" s="85"/>
      <c r="F37" s="377" t="s">
        <v>8</v>
      </c>
      <c r="G37" s="377"/>
      <c r="H37" s="345">
        <v>76965</v>
      </c>
      <c r="I37" s="345"/>
      <c r="J37" s="120">
        <v>76964.3</v>
      </c>
      <c r="K37" s="337">
        <v>0.9999909049567985</v>
      </c>
      <c r="L37" s="337"/>
      <c r="M37" s="337"/>
    </row>
    <row r="38" spans="1:13" ht="9.75" customHeight="1">
      <c r="A38" s="85"/>
      <c r="B38" s="180" t="s">
        <v>55</v>
      </c>
      <c r="C38" s="180" t="s">
        <v>56</v>
      </c>
      <c r="D38" s="85"/>
      <c r="E38" s="85"/>
      <c r="F38" s="377" t="s">
        <v>8</v>
      </c>
      <c r="G38" s="377"/>
      <c r="H38" s="345">
        <v>18149</v>
      </c>
      <c r="I38" s="345"/>
      <c r="J38" s="120">
        <v>17212.5</v>
      </c>
      <c r="K38" s="337">
        <v>0.9483993608463276</v>
      </c>
      <c r="L38" s="337"/>
      <c r="M38" s="337"/>
    </row>
    <row r="39" spans="1:13" ht="9.75" customHeight="1">
      <c r="A39" s="85"/>
      <c r="B39" s="180" t="s">
        <v>509</v>
      </c>
      <c r="C39" s="180" t="s">
        <v>510</v>
      </c>
      <c r="D39" s="85"/>
      <c r="E39" s="85"/>
      <c r="F39" s="377" t="s">
        <v>8</v>
      </c>
      <c r="G39" s="377"/>
      <c r="H39" s="345">
        <v>80000</v>
      </c>
      <c r="I39" s="345"/>
      <c r="J39" s="121" t="s">
        <v>8</v>
      </c>
      <c r="K39" s="337">
        <v>0</v>
      </c>
      <c r="L39" s="337"/>
      <c r="M39" s="337"/>
    </row>
    <row r="40" spans="1:13" ht="9.75" customHeight="1">
      <c r="A40" s="85"/>
      <c r="B40" s="180" t="s">
        <v>61</v>
      </c>
      <c r="C40" s="180" t="s">
        <v>62</v>
      </c>
      <c r="D40" s="85"/>
      <c r="E40" s="85"/>
      <c r="F40" s="374">
        <v>90000</v>
      </c>
      <c r="G40" s="374"/>
      <c r="H40" s="345">
        <v>194877</v>
      </c>
      <c r="I40" s="345"/>
      <c r="J40" s="120">
        <v>153769.3</v>
      </c>
      <c r="K40" s="337">
        <v>0.7890582264710561</v>
      </c>
      <c r="L40" s="337"/>
      <c r="M40" s="337"/>
    </row>
    <row r="41" spans="1:13" ht="9.75" customHeight="1">
      <c r="A41" s="85"/>
      <c r="B41" s="180" t="s">
        <v>65</v>
      </c>
      <c r="C41" s="180" t="s">
        <v>66</v>
      </c>
      <c r="D41" s="85"/>
      <c r="E41" s="85"/>
      <c r="F41" s="374">
        <v>60000</v>
      </c>
      <c r="G41" s="374"/>
      <c r="H41" s="345">
        <v>165537</v>
      </c>
      <c r="I41" s="345"/>
      <c r="J41" s="121" t="s">
        <v>8</v>
      </c>
      <c r="K41" s="337">
        <v>0</v>
      </c>
      <c r="L41" s="337"/>
      <c r="M41" s="337"/>
    </row>
    <row r="42" spans="1:13" ht="9.75" customHeight="1">
      <c r="A42" s="85"/>
      <c r="B42" s="180" t="s">
        <v>149</v>
      </c>
      <c r="C42" s="180" t="s">
        <v>150</v>
      </c>
      <c r="D42" s="85"/>
      <c r="E42" s="85"/>
      <c r="F42" s="374">
        <v>10000</v>
      </c>
      <c r="G42" s="374"/>
      <c r="H42" s="349" t="s">
        <v>8</v>
      </c>
      <c r="I42" s="349"/>
      <c r="J42" s="121" t="s">
        <v>8</v>
      </c>
      <c r="K42" s="337">
        <v>0</v>
      </c>
      <c r="L42" s="337"/>
      <c r="M42" s="337"/>
    </row>
    <row r="43" spans="1:13" ht="9.75" customHeight="1">
      <c r="A43" s="85"/>
      <c r="B43" s="180" t="s">
        <v>69</v>
      </c>
      <c r="C43" s="180" t="s">
        <v>70</v>
      </c>
      <c r="D43" s="85"/>
      <c r="E43" s="85"/>
      <c r="F43" s="374">
        <v>10000</v>
      </c>
      <c r="G43" s="374"/>
      <c r="H43" s="345">
        <v>107059</v>
      </c>
      <c r="I43" s="345"/>
      <c r="J43" s="120">
        <v>98254.22</v>
      </c>
      <c r="K43" s="337">
        <v>0.9177576850148049</v>
      </c>
      <c r="L43" s="337"/>
      <c r="M43" s="337"/>
    </row>
    <row r="44" spans="1:13" ht="9.75" customHeight="1">
      <c r="A44" s="85"/>
      <c r="B44" s="180" t="s">
        <v>71</v>
      </c>
      <c r="C44" s="180" t="s">
        <v>72</v>
      </c>
      <c r="D44" s="85"/>
      <c r="E44" s="85"/>
      <c r="F44" s="374">
        <v>10000</v>
      </c>
      <c r="G44" s="374"/>
      <c r="H44" s="345">
        <v>200684</v>
      </c>
      <c r="I44" s="345"/>
      <c r="J44" s="120">
        <v>189676.37</v>
      </c>
      <c r="K44" s="337">
        <v>0.9451494389188974</v>
      </c>
      <c r="L44" s="337"/>
      <c r="M44" s="337"/>
    </row>
    <row r="45" spans="1:13" ht="9.75" customHeight="1">
      <c r="A45" s="85"/>
      <c r="B45" s="180" t="s">
        <v>77</v>
      </c>
      <c r="C45" s="180" t="s">
        <v>78</v>
      </c>
      <c r="D45" s="85"/>
      <c r="E45" s="85"/>
      <c r="F45" s="374">
        <v>2412</v>
      </c>
      <c r="G45" s="374"/>
      <c r="H45" s="345">
        <v>202003</v>
      </c>
      <c r="I45" s="345"/>
      <c r="J45" s="120">
        <v>133090.03</v>
      </c>
      <c r="K45" s="337">
        <v>0.6588517497264892</v>
      </c>
      <c r="L45" s="337"/>
      <c r="M45" s="337"/>
    </row>
    <row r="46" spans="1:13" ht="9.75" customHeight="1">
      <c r="A46" s="85"/>
      <c r="B46" s="180" t="s">
        <v>153</v>
      </c>
      <c r="C46" s="180" t="s">
        <v>154</v>
      </c>
      <c r="D46" s="85"/>
      <c r="E46" s="85"/>
      <c r="F46" s="377" t="s">
        <v>8</v>
      </c>
      <c r="G46" s="377"/>
      <c r="H46" s="345">
        <v>1340</v>
      </c>
      <c r="I46" s="345"/>
      <c r="J46" s="120">
        <v>1200</v>
      </c>
      <c r="K46" s="337">
        <v>0.8955223880597015</v>
      </c>
      <c r="L46" s="337"/>
      <c r="M46" s="337"/>
    </row>
    <row r="47" spans="1:13" ht="9.75" customHeight="1">
      <c r="A47" s="85"/>
      <c r="B47" s="180" t="s">
        <v>155</v>
      </c>
      <c r="C47" s="180" t="s">
        <v>156</v>
      </c>
      <c r="D47" s="85"/>
      <c r="E47" s="85"/>
      <c r="F47" s="377" t="s">
        <v>8</v>
      </c>
      <c r="G47" s="377"/>
      <c r="H47" s="345">
        <v>700</v>
      </c>
      <c r="I47" s="345"/>
      <c r="J47" s="120">
        <v>700</v>
      </c>
      <c r="K47" s="337">
        <v>1</v>
      </c>
      <c r="L47" s="337"/>
      <c r="M47" s="337"/>
    </row>
    <row r="48" spans="1:13" ht="15" customHeight="1">
      <c r="A48" s="85"/>
      <c r="B48" s="180" t="s">
        <v>157</v>
      </c>
      <c r="C48" s="180" t="s">
        <v>158</v>
      </c>
      <c r="D48" s="85"/>
      <c r="E48" s="85"/>
      <c r="F48" s="377" t="s">
        <v>8</v>
      </c>
      <c r="G48" s="377"/>
      <c r="H48" s="345">
        <v>65500</v>
      </c>
      <c r="I48" s="345"/>
      <c r="J48" s="120">
        <v>500</v>
      </c>
      <c r="K48" s="337">
        <v>0.007633587786259542</v>
      </c>
      <c r="L48" s="337"/>
      <c r="M48" s="337"/>
    </row>
    <row r="49" spans="1:13" ht="9" customHeight="1">
      <c r="A49" s="85"/>
      <c r="B49" s="180" t="s">
        <v>159</v>
      </c>
      <c r="C49" s="180" t="s">
        <v>160</v>
      </c>
      <c r="D49" s="85"/>
      <c r="E49" s="85"/>
      <c r="F49" s="374">
        <v>1160000</v>
      </c>
      <c r="G49" s="374"/>
      <c r="H49" s="345">
        <v>971000</v>
      </c>
      <c r="I49" s="345"/>
      <c r="J49" s="120">
        <v>462561.6</v>
      </c>
      <c r="K49" s="337">
        <v>0.47637651905252315</v>
      </c>
      <c r="L49" s="337"/>
      <c r="M49" s="337"/>
    </row>
    <row r="50" spans="1:13" ht="9.75" customHeight="1">
      <c r="A50" s="85"/>
      <c r="B50" s="180" t="s">
        <v>161</v>
      </c>
      <c r="C50" s="180" t="s">
        <v>162</v>
      </c>
      <c r="D50" s="85"/>
      <c r="E50" s="85"/>
      <c r="F50" s="374">
        <v>535000</v>
      </c>
      <c r="G50" s="374"/>
      <c r="H50" s="345">
        <v>507840</v>
      </c>
      <c r="I50" s="345"/>
      <c r="J50" s="120">
        <v>189933.65</v>
      </c>
      <c r="K50" s="337">
        <v>0.37400293399495904</v>
      </c>
      <c r="L50" s="337"/>
      <c r="M50" s="337"/>
    </row>
    <row r="51" spans="1:13" ht="9.75" customHeight="1">
      <c r="A51" s="85"/>
      <c r="B51" s="180" t="s">
        <v>165</v>
      </c>
      <c r="C51" s="180" t="s">
        <v>166</v>
      </c>
      <c r="D51" s="85"/>
      <c r="E51" s="85"/>
      <c r="F51" s="374">
        <v>70000</v>
      </c>
      <c r="G51" s="374"/>
      <c r="H51" s="345">
        <v>97160</v>
      </c>
      <c r="I51" s="345"/>
      <c r="J51" s="120">
        <v>38831.81</v>
      </c>
      <c r="K51" s="337">
        <v>0.3996686908192672</v>
      </c>
      <c r="L51" s="337"/>
      <c r="M51" s="337"/>
    </row>
    <row r="52" spans="1:13" ht="9.75" customHeight="1">
      <c r="A52" s="85"/>
      <c r="B52" s="180" t="s">
        <v>167</v>
      </c>
      <c r="C52" s="180" t="s">
        <v>168</v>
      </c>
      <c r="D52" s="85"/>
      <c r="E52" s="85"/>
      <c r="F52" s="374">
        <v>430000</v>
      </c>
      <c r="G52" s="374"/>
      <c r="H52" s="345">
        <v>3761350</v>
      </c>
      <c r="I52" s="345"/>
      <c r="J52" s="120">
        <v>236494.81</v>
      </c>
      <c r="K52" s="337">
        <v>0.06287498105733313</v>
      </c>
      <c r="L52" s="337"/>
      <c r="M52" s="337"/>
    </row>
    <row r="53" spans="1:13" ht="9.75" customHeight="1">
      <c r="A53" s="85"/>
      <c r="B53" s="180" t="s">
        <v>169</v>
      </c>
      <c r="C53" s="180" t="s">
        <v>170</v>
      </c>
      <c r="D53" s="85"/>
      <c r="E53" s="85"/>
      <c r="F53" s="374">
        <v>503000</v>
      </c>
      <c r="G53" s="374"/>
      <c r="H53" s="345">
        <v>147670</v>
      </c>
      <c r="I53" s="345"/>
      <c r="J53" s="121" t="s">
        <v>8</v>
      </c>
      <c r="K53" s="337">
        <v>0</v>
      </c>
      <c r="L53" s="337"/>
      <c r="M53" s="337"/>
    </row>
    <row r="54" spans="1:13" ht="9.75" customHeight="1">
      <c r="A54" s="85"/>
      <c r="B54" s="180" t="s">
        <v>520</v>
      </c>
      <c r="C54" s="180" t="s">
        <v>521</v>
      </c>
      <c r="D54" s="85"/>
      <c r="E54" s="85"/>
      <c r="F54" s="374">
        <v>1470000</v>
      </c>
      <c r="G54" s="374"/>
      <c r="H54" s="345">
        <v>29685</v>
      </c>
      <c r="I54" s="345"/>
      <c r="J54" s="120">
        <v>29684.35</v>
      </c>
      <c r="K54" s="337">
        <v>0.9999781034192353</v>
      </c>
      <c r="L54" s="337"/>
      <c r="M54" s="337"/>
    </row>
    <row r="55" spans="1:13" ht="9.75" customHeight="1">
      <c r="A55" s="85"/>
      <c r="B55" s="180" t="s">
        <v>522</v>
      </c>
      <c r="C55" s="180" t="s">
        <v>82</v>
      </c>
      <c r="D55" s="85"/>
      <c r="E55" s="85"/>
      <c r="F55" s="374">
        <v>3556800</v>
      </c>
      <c r="G55" s="374"/>
      <c r="H55" s="345">
        <v>222717</v>
      </c>
      <c r="I55" s="345"/>
      <c r="J55" s="120">
        <v>222006.21</v>
      </c>
      <c r="K55" s="337">
        <v>0.996808550761729</v>
      </c>
      <c r="L55" s="337"/>
      <c r="M55" s="337"/>
    </row>
    <row r="56" spans="1:13" ht="9.75" customHeight="1">
      <c r="A56" s="85"/>
      <c r="B56" s="180" t="s">
        <v>511</v>
      </c>
      <c r="C56" s="180" t="s">
        <v>84</v>
      </c>
      <c r="D56" s="85"/>
      <c r="E56" s="85"/>
      <c r="F56" s="374">
        <v>5305200</v>
      </c>
      <c r="G56" s="374"/>
      <c r="H56" s="345">
        <v>10271775</v>
      </c>
      <c r="I56" s="345"/>
      <c r="J56" s="120">
        <v>7797026.97</v>
      </c>
      <c r="K56" s="337">
        <v>0.7590729907927306</v>
      </c>
      <c r="L56" s="337"/>
      <c r="M56" s="337"/>
    </row>
    <row r="57" spans="1:13" ht="9.75" customHeight="1">
      <c r="A57" s="85"/>
      <c r="B57" s="180" t="s">
        <v>85</v>
      </c>
      <c r="C57" s="180" t="s">
        <v>86</v>
      </c>
      <c r="D57" s="85"/>
      <c r="E57" s="85"/>
      <c r="F57" s="374">
        <v>20000</v>
      </c>
      <c r="G57" s="374"/>
      <c r="H57" s="345">
        <v>105610</v>
      </c>
      <c r="I57" s="345"/>
      <c r="J57" s="120">
        <v>54584.15</v>
      </c>
      <c r="K57" s="337">
        <v>0.5168464160590853</v>
      </c>
      <c r="L57" s="337"/>
      <c r="M57" s="337"/>
    </row>
    <row r="58" spans="1:13" ht="9.75" customHeight="1">
      <c r="A58" s="85"/>
      <c r="B58" s="180" t="s">
        <v>523</v>
      </c>
      <c r="C58" s="180" t="s">
        <v>86</v>
      </c>
      <c r="D58" s="85"/>
      <c r="E58" s="85"/>
      <c r="F58" s="374">
        <v>24000</v>
      </c>
      <c r="G58" s="374"/>
      <c r="H58" s="345">
        <v>54000</v>
      </c>
      <c r="I58" s="345"/>
      <c r="J58" s="121" t="s">
        <v>8</v>
      </c>
      <c r="K58" s="337">
        <v>0</v>
      </c>
      <c r="L58" s="337"/>
      <c r="M58" s="337"/>
    </row>
    <row r="59" spans="1:13" ht="9.75" customHeight="1">
      <c r="A59" s="85"/>
      <c r="B59" s="180" t="s">
        <v>197</v>
      </c>
      <c r="C59" s="180" t="s">
        <v>198</v>
      </c>
      <c r="D59" s="85"/>
      <c r="E59" s="85"/>
      <c r="F59" s="374">
        <v>48000</v>
      </c>
      <c r="G59" s="374"/>
      <c r="H59" s="345">
        <v>175000</v>
      </c>
      <c r="I59" s="345"/>
      <c r="J59" s="120">
        <v>38000</v>
      </c>
      <c r="K59" s="337">
        <v>0.21714285714285714</v>
      </c>
      <c r="L59" s="337"/>
      <c r="M59" s="337"/>
    </row>
    <row r="60" spans="1:13" ht="9.75" customHeight="1">
      <c r="A60" s="85"/>
      <c r="B60" s="180" t="s">
        <v>199</v>
      </c>
      <c r="C60" s="180" t="s">
        <v>200</v>
      </c>
      <c r="D60" s="85"/>
      <c r="E60" s="85"/>
      <c r="F60" s="374">
        <v>16240</v>
      </c>
      <c r="G60" s="374"/>
      <c r="H60" s="345">
        <v>86240</v>
      </c>
      <c r="I60" s="345"/>
      <c r="J60" s="121" t="s">
        <v>8</v>
      </c>
      <c r="K60" s="337">
        <v>0</v>
      </c>
      <c r="L60" s="337"/>
      <c r="M60" s="337"/>
    </row>
    <row r="61" spans="1:13" ht="9.75" customHeight="1">
      <c r="A61" s="85"/>
      <c r="B61" s="180" t="s">
        <v>512</v>
      </c>
      <c r="C61" s="180" t="s">
        <v>513</v>
      </c>
      <c r="D61" s="85"/>
      <c r="E61" s="85"/>
      <c r="F61" s="377" t="s">
        <v>8</v>
      </c>
      <c r="G61" s="377"/>
      <c r="H61" s="345">
        <v>40000</v>
      </c>
      <c r="I61" s="345"/>
      <c r="J61" s="121" t="s">
        <v>8</v>
      </c>
      <c r="K61" s="337">
        <v>0</v>
      </c>
      <c r="L61" s="337"/>
      <c r="M61" s="337"/>
    </row>
    <row r="62" spans="1:13" ht="13.5" customHeight="1">
      <c r="A62" s="85"/>
      <c r="B62" s="180" t="s">
        <v>91</v>
      </c>
      <c r="C62" s="180" t="s">
        <v>92</v>
      </c>
      <c r="D62" s="85"/>
      <c r="E62" s="85"/>
      <c r="F62" s="377" t="s">
        <v>8</v>
      </c>
      <c r="G62" s="377"/>
      <c r="H62" s="345">
        <v>233200</v>
      </c>
      <c r="I62" s="345"/>
      <c r="J62" s="120">
        <v>200200</v>
      </c>
      <c r="K62" s="337">
        <v>0.8584905660377359</v>
      </c>
      <c r="L62" s="337"/>
      <c r="M62" s="337"/>
    </row>
    <row r="63" spans="1:13" ht="13.5" customHeight="1">
      <c r="A63" s="85"/>
      <c r="B63" s="180" t="s">
        <v>527</v>
      </c>
      <c r="C63" s="180" t="s">
        <v>528</v>
      </c>
      <c r="D63" s="85"/>
      <c r="E63" s="85"/>
      <c r="F63" s="377" t="s">
        <v>8</v>
      </c>
      <c r="G63" s="377"/>
      <c r="H63" s="345">
        <v>494230</v>
      </c>
      <c r="I63" s="345"/>
      <c r="J63" s="120">
        <v>291277</v>
      </c>
      <c r="K63" s="337">
        <v>0.5893551585294297</v>
      </c>
      <c r="L63" s="337"/>
      <c r="M63" s="337"/>
    </row>
    <row r="64" spans="1:13" ht="13.5" customHeight="1">
      <c r="A64" s="85"/>
      <c r="B64" s="180" t="s">
        <v>732</v>
      </c>
      <c r="C64" s="180" t="s">
        <v>733</v>
      </c>
      <c r="D64" s="85"/>
      <c r="E64" s="85"/>
      <c r="F64" s="374">
        <v>15260</v>
      </c>
      <c r="G64" s="374"/>
      <c r="H64" s="345">
        <v>15260</v>
      </c>
      <c r="I64" s="345"/>
      <c r="J64" s="121" t="s">
        <v>8</v>
      </c>
      <c r="K64" s="337">
        <v>0</v>
      </c>
      <c r="L64" s="337"/>
      <c r="M64" s="337"/>
    </row>
    <row r="65" spans="1:13" ht="13.5" customHeight="1">
      <c r="A65" s="85"/>
      <c r="B65" s="180" t="s">
        <v>483</v>
      </c>
      <c r="C65" s="180" t="s">
        <v>80</v>
      </c>
      <c r="D65" s="85"/>
      <c r="E65" s="85"/>
      <c r="F65" s="374">
        <v>7270</v>
      </c>
      <c r="G65" s="374"/>
      <c r="H65" s="345">
        <v>8530</v>
      </c>
      <c r="I65" s="345"/>
      <c r="J65" s="120">
        <v>1890</v>
      </c>
      <c r="K65" s="337">
        <v>0.22157092614302462</v>
      </c>
      <c r="L65" s="337"/>
      <c r="M65" s="337"/>
    </row>
    <row r="66" spans="1:13" ht="9.75" customHeight="1">
      <c r="A66" s="85"/>
      <c r="B66" s="180" t="s">
        <v>93</v>
      </c>
      <c r="C66" s="180" t="s">
        <v>94</v>
      </c>
      <c r="D66" s="85"/>
      <c r="E66" s="85"/>
      <c r="F66" s="374">
        <v>482000</v>
      </c>
      <c r="G66" s="374"/>
      <c r="H66" s="345">
        <v>1771430</v>
      </c>
      <c r="I66" s="345"/>
      <c r="J66" s="120">
        <v>790185.7</v>
      </c>
      <c r="K66" s="337">
        <v>0.44607221284498966</v>
      </c>
      <c r="L66" s="337"/>
      <c r="M66" s="337"/>
    </row>
    <row r="67" spans="1:13" ht="9.75" customHeight="1">
      <c r="A67" s="85"/>
      <c r="B67" s="180" t="s">
        <v>95</v>
      </c>
      <c r="C67" s="180" t="s">
        <v>96</v>
      </c>
      <c r="D67" s="85"/>
      <c r="E67" s="85"/>
      <c r="F67" s="374">
        <v>3357360</v>
      </c>
      <c r="G67" s="374"/>
      <c r="H67" s="345">
        <v>4598006</v>
      </c>
      <c r="I67" s="345"/>
      <c r="J67" s="120">
        <v>3136184.6</v>
      </c>
      <c r="K67" s="337">
        <v>0.6820749255220633</v>
      </c>
      <c r="L67" s="337"/>
      <c r="M67" s="337"/>
    </row>
    <row r="68" spans="1:13" ht="9.75" customHeight="1">
      <c r="A68" s="85"/>
      <c r="B68" s="180" t="s">
        <v>97</v>
      </c>
      <c r="C68" s="180" t="s">
        <v>98</v>
      </c>
      <c r="D68" s="85"/>
      <c r="E68" s="85"/>
      <c r="F68" s="374">
        <v>269179</v>
      </c>
      <c r="G68" s="374"/>
      <c r="H68" s="345">
        <v>484152</v>
      </c>
      <c r="I68" s="345"/>
      <c r="J68" s="120">
        <v>299472</v>
      </c>
      <c r="K68" s="337">
        <v>0.6185495464234373</v>
      </c>
      <c r="L68" s="337"/>
      <c r="M68" s="337"/>
    </row>
    <row r="69" spans="1:13" ht="9.75" customHeight="1">
      <c r="A69" s="85"/>
      <c r="B69" s="180" t="s">
        <v>471</v>
      </c>
      <c r="C69" s="180" t="s">
        <v>472</v>
      </c>
      <c r="D69" s="85"/>
      <c r="E69" s="85"/>
      <c r="F69" s="374">
        <v>147600</v>
      </c>
      <c r="G69" s="374"/>
      <c r="H69" s="345">
        <v>255600</v>
      </c>
      <c r="I69" s="345"/>
      <c r="J69" s="120">
        <v>122400</v>
      </c>
      <c r="K69" s="337">
        <v>0.4788732394366197</v>
      </c>
      <c r="L69" s="337"/>
      <c r="M69" s="337"/>
    </row>
    <row r="70" spans="1:13" ht="9.75" customHeight="1">
      <c r="A70" s="85"/>
      <c r="B70" s="180" t="s">
        <v>473</v>
      </c>
      <c r="C70" s="180" t="s">
        <v>474</v>
      </c>
      <c r="D70" s="85"/>
      <c r="E70" s="85"/>
      <c r="F70" s="374">
        <v>228</v>
      </c>
      <c r="G70" s="374"/>
      <c r="H70" s="345">
        <v>228</v>
      </c>
      <c r="I70" s="345"/>
      <c r="J70" s="121" t="s">
        <v>8</v>
      </c>
      <c r="K70" s="337">
        <v>0</v>
      </c>
      <c r="L70" s="337"/>
      <c r="M70" s="337"/>
    </row>
    <row r="71" spans="1:13" ht="9.75" customHeight="1">
      <c r="A71" s="85"/>
      <c r="B71" s="180" t="s">
        <v>734</v>
      </c>
      <c r="C71" s="180" t="s">
        <v>735</v>
      </c>
      <c r="D71" s="85"/>
      <c r="E71" s="85"/>
      <c r="F71" s="377" t="s">
        <v>8</v>
      </c>
      <c r="G71" s="377"/>
      <c r="H71" s="345">
        <v>470930</v>
      </c>
      <c r="I71" s="345"/>
      <c r="J71" s="120">
        <v>297880</v>
      </c>
      <c r="K71" s="337">
        <v>0.632535621005245</v>
      </c>
      <c r="L71" s="337"/>
      <c r="M71" s="337"/>
    </row>
    <row r="72" spans="1:13" ht="9.75" customHeight="1">
      <c r="A72" s="85"/>
      <c r="B72" s="180" t="s">
        <v>99</v>
      </c>
      <c r="C72" s="180" t="s">
        <v>100</v>
      </c>
      <c r="D72" s="85"/>
      <c r="E72" s="85"/>
      <c r="F72" s="374">
        <v>1561655</v>
      </c>
      <c r="G72" s="374"/>
      <c r="H72" s="345">
        <v>1561655</v>
      </c>
      <c r="I72" s="345"/>
      <c r="J72" s="120">
        <v>1041051.52</v>
      </c>
      <c r="K72" s="337">
        <v>0.6666334881904133</v>
      </c>
      <c r="L72" s="337"/>
      <c r="M72" s="337"/>
    </row>
    <row r="73" spans="1:13" ht="9.75" customHeight="1">
      <c r="A73" s="85"/>
      <c r="B73" s="180" t="s">
        <v>116</v>
      </c>
      <c r="C73" s="180" t="s">
        <v>117</v>
      </c>
      <c r="D73" s="85"/>
      <c r="E73" s="85"/>
      <c r="F73" s="418" t="s">
        <v>8</v>
      </c>
      <c r="G73" s="418"/>
      <c r="H73" s="345">
        <v>138785</v>
      </c>
      <c r="I73" s="345"/>
      <c r="J73" s="120">
        <v>138601.24</v>
      </c>
      <c r="K73" s="337">
        <v>0.9986759376013258</v>
      </c>
      <c r="L73" s="337"/>
      <c r="M73" s="337"/>
    </row>
    <row r="74" spans="1:13" ht="9.75" customHeight="1">
      <c r="A74" s="85"/>
      <c r="B74" s="419" t="s">
        <v>126</v>
      </c>
      <c r="C74" s="419"/>
      <c r="D74" s="85"/>
      <c r="E74" s="85"/>
      <c r="F74" s="420">
        <v>115132708</v>
      </c>
      <c r="G74" s="420"/>
      <c r="H74" s="420">
        <v>118853875</v>
      </c>
      <c r="I74" s="420"/>
      <c r="J74" s="221">
        <v>70834440.25</v>
      </c>
      <c r="K74" s="421">
        <v>0.5959792244888944</v>
      </c>
      <c r="L74" s="421"/>
      <c r="M74" s="421"/>
    </row>
    <row r="75" spans="1:13" ht="9.75" customHeight="1">
      <c r="A75" s="85"/>
      <c r="B75" s="218"/>
      <c r="C75" s="218"/>
      <c r="D75" s="85"/>
      <c r="E75" s="85"/>
      <c r="F75" s="222"/>
      <c r="G75" s="222"/>
      <c r="H75" s="222"/>
      <c r="I75" s="222"/>
      <c r="J75" s="222"/>
      <c r="K75" s="223"/>
      <c r="L75" s="223"/>
      <c r="M75" s="223"/>
    </row>
    <row r="76" spans="1:13" ht="9.75" customHeight="1">
      <c r="A76" s="85"/>
      <c r="B76" s="372" t="s">
        <v>127</v>
      </c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</row>
    <row r="77" spans="1:13" ht="9.75" customHeight="1">
      <c r="A77" s="85"/>
      <c r="B77" s="180" t="s">
        <v>128</v>
      </c>
      <c r="C77" s="180" t="s">
        <v>129</v>
      </c>
      <c r="D77" s="85"/>
      <c r="E77" s="85"/>
      <c r="F77" s="374">
        <v>650500</v>
      </c>
      <c r="G77" s="374"/>
      <c r="H77" s="345">
        <v>650500</v>
      </c>
      <c r="I77" s="345"/>
      <c r="J77" s="121" t="s">
        <v>8</v>
      </c>
      <c r="K77" s="337">
        <v>0</v>
      </c>
      <c r="L77" s="337"/>
      <c r="M77" s="337"/>
    </row>
    <row r="78" spans="1:13" ht="9.75" customHeight="1">
      <c r="A78" s="85"/>
      <c r="B78" s="180" t="s">
        <v>130</v>
      </c>
      <c r="C78" s="180" t="s">
        <v>129</v>
      </c>
      <c r="D78" s="85"/>
      <c r="E78" s="85"/>
      <c r="F78" s="374">
        <v>960000</v>
      </c>
      <c r="G78" s="374"/>
      <c r="H78" s="345">
        <v>960000</v>
      </c>
      <c r="I78" s="345"/>
      <c r="J78" s="121" t="s">
        <v>8</v>
      </c>
      <c r="K78" s="337">
        <v>0</v>
      </c>
      <c r="L78" s="337"/>
      <c r="M78" s="337"/>
    </row>
    <row r="79" spans="1:13" ht="9.75" customHeight="1">
      <c r="A79" s="85"/>
      <c r="B79" s="180" t="s">
        <v>41</v>
      </c>
      <c r="C79" s="180" t="s">
        <v>42</v>
      </c>
      <c r="D79" s="85"/>
      <c r="E79" s="85"/>
      <c r="F79" s="374">
        <v>499856</v>
      </c>
      <c r="G79" s="374"/>
      <c r="H79" s="345">
        <v>479856</v>
      </c>
      <c r="I79" s="345"/>
      <c r="J79" s="120">
        <v>120.5</v>
      </c>
      <c r="K79" s="337">
        <v>0.0002511170017671968</v>
      </c>
      <c r="L79" s="337"/>
      <c r="M79" s="337"/>
    </row>
    <row r="80" spans="1:13" ht="9.75" customHeight="1">
      <c r="A80" s="85"/>
      <c r="B80" s="180" t="s">
        <v>131</v>
      </c>
      <c r="C80" s="180" t="s">
        <v>132</v>
      </c>
      <c r="D80" s="85"/>
      <c r="E80" s="85"/>
      <c r="F80" s="374">
        <v>25200</v>
      </c>
      <c r="G80" s="374"/>
      <c r="H80" s="345">
        <v>25200</v>
      </c>
      <c r="I80" s="345"/>
      <c r="J80" s="121" t="s">
        <v>8</v>
      </c>
      <c r="K80" s="337">
        <v>0</v>
      </c>
      <c r="L80" s="337"/>
      <c r="M80" s="337"/>
    </row>
    <row r="81" spans="1:13" ht="9.75" customHeight="1">
      <c r="A81" s="85"/>
      <c r="B81" s="180" t="s">
        <v>43</v>
      </c>
      <c r="C81" s="180" t="s">
        <v>44</v>
      </c>
      <c r="D81" s="85"/>
      <c r="E81" s="85"/>
      <c r="F81" s="374">
        <v>90150</v>
      </c>
      <c r="G81" s="374"/>
      <c r="H81" s="345">
        <v>54275</v>
      </c>
      <c r="I81" s="345"/>
      <c r="J81" s="120">
        <v>27768</v>
      </c>
      <c r="K81" s="337">
        <v>0.5116167664670659</v>
      </c>
      <c r="L81" s="337"/>
      <c r="M81" s="337"/>
    </row>
    <row r="82" spans="1:13" ht="9.75" customHeight="1">
      <c r="A82" s="85"/>
      <c r="B82" s="180" t="s">
        <v>736</v>
      </c>
      <c r="C82" s="180" t="s">
        <v>737</v>
      </c>
      <c r="D82" s="85"/>
      <c r="E82" s="85"/>
      <c r="F82" s="377" t="s">
        <v>8</v>
      </c>
      <c r="G82" s="377"/>
      <c r="H82" s="345">
        <v>-4070</v>
      </c>
      <c r="I82" s="345"/>
      <c r="J82" s="121" t="s">
        <v>8</v>
      </c>
      <c r="K82" s="337">
        <v>0</v>
      </c>
      <c r="L82" s="337"/>
      <c r="M82" s="337"/>
    </row>
    <row r="83" spans="1:13" ht="9.75" customHeight="1">
      <c r="A83" s="85"/>
      <c r="B83" s="180" t="s">
        <v>45</v>
      </c>
      <c r="C83" s="180" t="s">
        <v>46</v>
      </c>
      <c r="D83" s="85"/>
      <c r="E83" s="85"/>
      <c r="F83" s="374">
        <v>160000</v>
      </c>
      <c r="G83" s="374"/>
      <c r="H83" s="345">
        <v>170800</v>
      </c>
      <c r="I83" s="345"/>
      <c r="J83" s="121" t="s">
        <v>8</v>
      </c>
      <c r="K83" s="337">
        <v>0</v>
      </c>
      <c r="L83" s="337"/>
      <c r="M83" s="337"/>
    </row>
    <row r="84" spans="1:13" ht="9.75" customHeight="1">
      <c r="A84" s="85"/>
      <c r="B84" s="180" t="s">
        <v>47</v>
      </c>
      <c r="C84" s="180" t="s">
        <v>48</v>
      </c>
      <c r="D84" s="85"/>
      <c r="E84" s="85"/>
      <c r="F84" s="374">
        <v>16000</v>
      </c>
      <c r="G84" s="374"/>
      <c r="H84" s="345">
        <v>16000</v>
      </c>
      <c r="I84" s="345"/>
      <c r="J84" s="121" t="s">
        <v>8</v>
      </c>
      <c r="K84" s="337">
        <v>0</v>
      </c>
      <c r="L84" s="337"/>
      <c r="M84" s="337"/>
    </row>
    <row r="85" spans="1:13" ht="9.75" customHeight="1">
      <c r="A85" s="85"/>
      <c r="B85" s="180" t="s">
        <v>133</v>
      </c>
      <c r="C85" s="180" t="s">
        <v>134</v>
      </c>
      <c r="D85" s="85"/>
      <c r="E85" s="85"/>
      <c r="F85" s="377" t="s">
        <v>8</v>
      </c>
      <c r="G85" s="377"/>
      <c r="H85" s="345">
        <v>679</v>
      </c>
      <c r="I85" s="345"/>
      <c r="J85" s="120">
        <v>679</v>
      </c>
      <c r="K85" s="337">
        <v>1</v>
      </c>
      <c r="L85" s="337"/>
      <c r="M85" s="337"/>
    </row>
    <row r="86" spans="1:13" ht="9.75" customHeight="1">
      <c r="A86" s="85"/>
      <c r="B86" s="180" t="s">
        <v>135</v>
      </c>
      <c r="C86" s="180" t="s">
        <v>136</v>
      </c>
      <c r="D86" s="85"/>
      <c r="E86" s="85"/>
      <c r="F86" s="374">
        <v>181736</v>
      </c>
      <c r="G86" s="374"/>
      <c r="H86" s="345">
        <v>193950</v>
      </c>
      <c r="I86" s="345"/>
      <c r="J86" s="120">
        <v>14591</v>
      </c>
      <c r="K86" s="337">
        <v>0.07523072956947667</v>
      </c>
      <c r="L86" s="337"/>
      <c r="M86" s="337"/>
    </row>
    <row r="87" spans="1:13" ht="9.75" customHeight="1">
      <c r="A87" s="85"/>
      <c r="B87" s="180" t="s">
        <v>137</v>
      </c>
      <c r="C87" s="180" t="s">
        <v>138</v>
      </c>
      <c r="D87" s="85"/>
      <c r="E87" s="85"/>
      <c r="F87" s="374">
        <v>680222</v>
      </c>
      <c r="G87" s="374"/>
      <c r="H87" s="345">
        <v>646049</v>
      </c>
      <c r="I87" s="345"/>
      <c r="J87" s="120">
        <v>17173</v>
      </c>
      <c r="K87" s="337">
        <v>0.026581575081766243</v>
      </c>
      <c r="L87" s="337"/>
      <c r="M87" s="337"/>
    </row>
    <row r="88" spans="1:13" ht="9.75" customHeight="1">
      <c r="A88" s="85"/>
      <c r="B88" s="180" t="s">
        <v>49</v>
      </c>
      <c r="C88" s="180" t="s">
        <v>50</v>
      </c>
      <c r="D88" s="85"/>
      <c r="E88" s="85"/>
      <c r="F88" s="374">
        <v>362640</v>
      </c>
      <c r="G88" s="374"/>
      <c r="H88" s="345">
        <v>167611</v>
      </c>
      <c r="I88" s="345"/>
      <c r="J88" s="120">
        <v>40381.6</v>
      </c>
      <c r="K88" s="337">
        <v>0.2409245216602729</v>
      </c>
      <c r="L88" s="337"/>
      <c r="M88" s="337"/>
    </row>
    <row r="89" spans="1:13" ht="9.75" customHeight="1">
      <c r="A89" s="85"/>
      <c r="B89" s="180" t="s">
        <v>139</v>
      </c>
      <c r="C89" s="180" t="s">
        <v>140</v>
      </c>
      <c r="D89" s="85"/>
      <c r="E89" s="85"/>
      <c r="F89" s="374">
        <v>62278</v>
      </c>
      <c r="G89" s="374"/>
      <c r="H89" s="345">
        <v>62278</v>
      </c>
      <c r="I89" s="345"/>
      <c r="J89" s="121" t="s">
        <v>8</v>
      </c>
      <c r="K89" s="337">
        <v>0</v>
      </c>
      <c r="L89" s="337"/>
      <c r="M89" s="337"/>
    </row>
    <row r="90" spans="1:13" ht="9.75" customHeight="1">
      <c r="A90" s="85"/>
      <c r="B90" s="180" t="s">
        <v>51</v>
      </c>
      <c r="C90" s="180" t="s">
        <v>52</v>
      </c>
      <c r="D90" s="85"/>
      <c r="E90" s="85"/>
      <c r="F90" s="374">
        <v>55000</v>
      </c>
      <c r="G90" s="374"/>
      <c r="H90" s="345">
        <v>2595</v>
      </c>
      <c r="I90" s="345"/>
      <c r="J90" s="120">
        <v>99</v>
      </c>
      <c r="K90" s="337">
        <v>0.03815028901734104</v>
      </c>
      <c r="L90" s="337"/>
      <c r="M90" s="337"/>
    </row>
    <row r="91" spans="1:13" ht="9.75" customHeight="1">
      <c r="A91" s="85"/>
      <c r="B91" s="180" t="s">
        <v>141</v>
      </c>
      <c r="C91" s="180" t="s">
        <v>142</v>
      </c>
      <c r="D91" s="85"/>
      <c r="E91" s="85"/>
      <c r="F91" s="374">
        <v>8000</v>
      </c>
      <c r="G91" s="374"/>
      <c r="H91" s="345">
        <v>8000</v>
      </c>
      <c r="I91" s="345"/>
      <c r="J91" s="120">
        <v>3555</v>
      </c>
      <c r="K91" s="337">
        <v>0.444375</v>
      </c>
      <c r="L91" s="337"/>
      <c r="M91" s="337"/>
    </row>
    <row r="92" spans="1:13" ht="9.75" customHeight="1">
      <c r="A92" s="85"/>
      <c r="B92" s="180" t="s">
        <v>53</v>
      </c>
      <c r="C92" s="180" t="s">
        <v>54</v>
      </c>
      <c r="D92" s="85"/>
      <c r="E92" s="85"/>
      <c r="F92" s="374">
        <v>80000</v>
      </c>
      <c r="G92" s="374"/>
      <c r="H92" s="345">
        <v>80000</v>
      </c>
      <c r="I92" s="345"/>
      <c r="J92" s="120">
        <v>4790</v>
      </c>
      <c r="K92" s="337">
        <v>0.059875</v>
      </c>
      <c r="L92" s="337"/>
      <c r="M92" s="337"/>
    </row>
    <row r="93" spans="1:13" ht="9.75" customHeight="1">
      <c r="A93" s="85"/>
      <c r="B93" s="180" t="s">
        <v>55</v>
      </c>
      <c r="C93" s="180" t="s">
        <v>56</v>
      </c>
      <c r="D93" s="85"/>
      <c r="E93" s="85"/>
      <c r="F93" s="374">
        <v>20000</v>
      </c>
      <c r="G93" s="374"/>
      <c r="H93" s="345">
        <v>20000</v>
      </c>
      <c r="I93" s="345"/>
      <c r="J93" s="121" t="s">
        <v>8</v>
      </c>
      <c r="K93" s="337">
        <v>0</v>
      </c>
      <c r="L93" s="337"/>
      <c r="M93" s="337"/>
    </row>
    <row r="94" spans="1:13" ht="9.75" customHeight="1">
      <c r="A94" s="85"/>
      <c r="B94" s="180" t="s">
        <v>509</v>
      </c>
      <c r="C94" s="180" t="s">
        <v>510</v>
      </c>
      <c r="D94" s="85"/>
      <c r="E94" s="85"/>
      <c r="F94" s="374">
        <v>190734</v>
      </c>
      <c r="G94" s="374"/>
      <c r="H94" s="345">
        <v>180734</v>
      </c>
      <c r="I94" s="345"/>
      <c r="J94" s="121" t="s">
        <v>8</v>
      </c>
      <c r="K94" s="337">
        <v>0</v>
      </c>
      <c r="L94" s="337"/>
      <c r="M94" s="337"/>
    </row>
    <row r="95" spans="1:13" ht="9.75" customHeight="1">
      <c r="A95" s="85"/>
      <c r="B95" s="180" t="s">
        <v>59</v>
      </c>
      <c r="C95" s="180" t="s">
        <v>60</v>
      </c>
      <c r="D95" s="85"/>
      <c r="E95" s="85"/>
      <c r="F95" s="374">
        <v>32640</v>
      </c>
      <c r="G95" s="374"/>
      <c r="H95" s="345">
        <v>32640</v>
      </c>
      <c r="I95" s="345"/>
      <c r="J95" s="121" t="s">
        <v>8</v>
      </c>
      <c r="K95" s="337">
        <v>0</v>
      </c>
      <c r="L95" s="337"/>
      <c r="M95" s="337"/>
    </row>
    <row r="96" spans="1:13" ht="9.75" customHeight="1">
      <c r="A96" s="85"/>
      <c r="B96" s="180" t="s">
        <v>61</v>
      </c>
      <c r="C96" s="180" t="s">
        <v>62</v>
      </c>
      <c r="D96" s="85"/>
      <c r="E96" s="85"/>
      <c r="F96" s="374">
        <v>338413</v>
      </c>
      <c r="G96" s="374"/>
      <c r="H96" s="345">
        <v>290022</v>
      </c>
      <c r="I96" s="345"/>
      <c r="J96" s="120">
        <v>987</v>
      </c>
      <c r="K96" s="337">
        <v>0.003403190102819786</v>
      </c>
      <c r="L96" s="337"/>
      <c r="M96" s="337"/>
    </row>
    <row r="97" spans="1:13" ht="9.75" customHeight="1">
      <c r="A97" s="85"/>
      <c r="B97" s="180" t="s">
        <v>65</v>
      </c>
      <c r="C97" s="180" t="s">
        <v>66</v>
      </c>
      <c r="D97" s="85"/>
      <c r="E97" s="85"/>
      <c r="F97" s="374">
        <v>601561</v>
      </c>
      <c r="G97" s="374"/>
      <c r="H97" s="345">
        <v>601561</v>
      </c>
      <c r="I97" s="345"/>
      <c r="J97" s="121" t="s">
        <v>8</v>
      </c>
      <c r="K97" s="337">
        <v>0</v>
      </c>
      <c r="L97" s="337"/>
      <c r="M97" s="337"/>
    </row>
    <row r="98" spans="1:13" ht="9.75" customHeight="1">
      <c r="A98" s="85"/>
      <c r="B98" s="180" t="s">
        <v>145</v>
      </c>
      <c r="C98" s="180" t="s">
        <v>146</v>
      </c>
      <c r="D98" s="85"/>
      <c r="E98" s="85"/>
      <c r="F98" s="374">
        <v>10000</v>
      </c>
      <c r="G98" s="374"/>
      <c r="H98" s="345">
        <v>10000</v>
      </c>
      <c r="I98" s="345"/>
      <c r="J98" s="121" t="s">
        <v>8</v>
      </c>
      <c r="K98" s="337">
        <v>0</v>
      </c>
      <c r="L98" s="337"/>
      <c r="M98" s="337"/>
    </row>
    <row r="99" spans="1:13" ht="9.75" customHeight="1">
      <c r="A99" s="85"/>
      <c r="B99" s="180" t="s">
        <v>738</v>
      </c>
      <c r="C99" s="180" t="s">
        <v>739</v>
      </c>
      <c r="D99" s="85"/>
      <c r="E99" s="85"/>
      <c r="F99" s="374">
        <v>15000</v>
      </c>
      <c r="G99" s="374"/>
      <c r="H99" s="345">
        <v>115000</v>
      </c>
      <c r="I99" s="345"/>
      <c r="J99" s="121" t="s">
        <v>8</v>
      </c>
      <c r="K99" s="337">
        <v>0</v>
      </c>
      <c r="L99" s="337"/>
      <c r="M99" s="337"/>
    </row>
    <row r="100" spans="1:13" ht="9.75" customHeight="1">
      <c r="A100" s="85"/>
      <c r="B100" s="180" t="s">
        <v>147</v>
      </c>
      <c r="C100" s="180" t="s">
        <v>148</v>
      </c>
      <c r="D100" s="85"/>
      <c r="E100" s="85"/>
      <c r="F100" s="374">
        <v>15000</v>
      </c>
      <c r="G100" s="374"/>
      <c r="H100" s="345">
        <v>15000</v>
      </c>
      <c r="I100" s="345"/>
      <c r="J100" s="121" t="s">
        <v>8</v>
      </c>
      <c r="K100" s="337">
        <v>0</v>
      </c>
      <c r="L100" s="337"/>
      <c r="M100" s="337"/>
    </row>
    <row r="101" spans="1:13" ht="9.75" customHeight="1">
      <c r="A101" s="85"/>
      <c r="B101" s="180" t="s">
        <v>740</v>
      </c>
      <c r="C101" s="180" t="s">
        <v>741</v>
      </c>
      <c r="D101" s="85"/>
      <c r="E101" s="85"/>
      <c r="F101" s="374">
        <v>15000</v>
      </c>
      <c r="G101" s="374"/>
      <c r="H101" s="345">
        <v>15000</v>
      </c>
      <c r="I101" s="345"/>
      <c r="J101" s="121" t="s">
        <v>8</v>
      </c>
      <c r="K101" s="337">
        <v>0</v>
      </c>
      <c r="L101" s="337"/>
      <c r="M101" s="337"/>
    </row>
    <row r="102" spans="1:13" ht="9.75" customHeight="1">
      <c r="A102" s="85"/>
      <c r="B102" s="180" t="s">
        <v>149</v>
      </c>
      <c r="C102" s="180" t="s">
        <v>150</v>
      </c>
      <c r="D102" s="85"/>
      <c r="E102" s="85"/>
      <c r="F102" s="374">
        <v>15000</v>
      </c>
      <c r="G102" s="374"/>
      <c r="H102" s="345">
        <v>15000</v>
      </c>
      <c r="I102" s="345"/>
      <c r="J102" s="121" t="s">
        <v>8</v>
      </c>
      <c r="K102" s="337">
        <v>0</v>
      </c>
      <c r="L102" s="337"/>
      <c r="M102" s="337"/>
    </row>
    <row r="103" spans="1:13" ht="9.75" customHeight="1">
      <c r="A103" s="85"/>
      <c r="B103" s="180" t="s">
        <v>69</v>
      </c>
      <c r="C103" s="180" t="s">
        <v>70</v>
      </c>
      <c r="D103" s="85"/>
      <c r="E103" s="85"/>
      <c r="F103" s="374">
        <v>55000</v>
      </c>
      <c r="G103" s="374"/>
      <c r="H103" s="345">
        <v>55000</v>
      </c>
      <c r="I103" s="345"/>
      <c r="J103" s="120">
        <v>3096.5</v>
      </c>
      <c r="K103" s="337">
        <v>0.0563</v>
      </c>
      <c r="L103" s="337"/>
      <c r="M103" s="337"/>
    </row>
    <row r="104" spans="1:13" ht="9.75" customHeight="1">
      <c r="A104" s="85"/>
      <c r="B104" s="180" t="s">
        <v>71</v>
      </c>
      <c r="C104" s="180" t="s">
        <v>72</v>
      </c>
      <c r="D104" s="85"/>
      <c r="E104" s="85"/>
      <c r="F104" s="374">
        <v>65000</v>
      </c>
      <c r="G104" s="374"/>
      <c r="H104" s="345">
        <v>65000</v>
      </c>
      <c r="I104" s="345"/>
      <c r="J104" s="120">
        <v>2279</v>
      </c>
      <c r="K104" s="337">
        <v>0.03506153846153846</v>
      </c>
      <c r="L104" s="337"/>
      <c r="M104" s="337"/>
    </row>
    <row r="105" spans="1:13" ht="9.75" customHeight="1">
      <c r="A105" s="85"/>
      <c r="B105" s="180" t="s">
        <v>151</v>
      </c>
      <c r="C105" s="180" t="s">
        <v>152</v>
      </c>
      <c r="D105" s="85"/>
      <c r="E105" s="85"/>
      <c r="F105" s="374">
        <v>4185</v>
      </c>
      <c r="G105" s="374"/>
      <c r="H105" s="345">
        <v>4185</v>
      </c>
      <c r="I105" s="345"/>
      <c r="J105" s="121" t="s">
        <v>8</v>
      </c>
      <c r="K105" s="337">
        <v>0</v>
      </c>
      <c r="L105" s="337"/>
      <c r="M105" s="337"/>
    </row>
    <row r="106" spans="1:13" ht="9.75" customHeight="1">
      <c r="A106" s="85"/>
      <c r="B106" s="180" t="s">
        <v>75</v>
      </c>
      <c r="C106" s="180" t="s">
        <v>76</v>
      </c>
      <c r="D106" s="85"/>
      <c r="E106" s="85"/>
      <c r="F106" s="374">
        <v>35200</v>
      </c>
      <c r="G106" s="374"/>
      <c r="H106" s="345">
        <v>135200</v>
      </c>
      <c r="I106" s="345"/>
      <c r="J106" s="121" t="s">
        <v>8</v>
      </c>
      <c r="K106" s="337">
        <v>0</v>
      </c>
      <c r="L106" s="337"/>
      <c r="M106" s="337"/>
    </row>
    <row r="107" spans="1:13" ht="9.75" customHeight="1">
      <c r="A107" s="85"/>
      <c r="B107" s="180" t="s">
        <v>77</v>
      </c>
      <c r="C107" s="180" t="s">
        <v>78</v>
      </c>
      <c r="D107" s="85"/>
      <c r="E107" s="85"/>
      <c r="F107" s="374">
        <v>525353</v>
      </c>
      <c r="G107" s="374"/>
      <c r="H107" s="345">
        <v>625747</v>
      </c>
      <c r="I107" s="345"/>
      <c r="J107" s="120">
        <v>103721.7</v>
      </c>
      <c r="K107" s="337">
        <v>0.165756607702474</v>
      </c>
      <c r="L107" s="337"/>
      <c r="M107" s="337"/>
    </row>
    <row r="108" spans="1:13" ht="9.75" customHeight="1">
      <c r="A108" s="85"/>
      <c r="B108" s="180" t="s">
        <v>153</v>
      </c>
      <c r="C108" s="180" t="s">
        <v>154</v>
      </c>
      <c r="D108" s="85"/>
      <c r="E108" s="85"/>
      <c r="F108" s="374">
        <v>99537</v>
      </c>
      <c r="G108" s="374"/>
      <c r="H108" s="345">
        <v>95401</v>
      </c>
      <c r="I108" s="345"/>
      <c r="J108" s="121" t="s">
        <v>8</v>
      </c>
      <c r="K108" s="337">
        <v>0</v>
      </c>
      <c r="L108" s="337"/>
      <c r="M108" s="337"/>
    </row>
    <row r="109" spans="1:13" ht="9.75" customHeight="1">
      <c r="A109" s="85"/>
      <c r="B109" s="180" t="s">
        <v>155</v>
      </c>
      <c r="C109" s="180" t="s">
        <v>156</v>
      </c>
      <c r="D109" s="85"/>
      <c r="E109" s="85"/>
      <c r="F109" s="374">
        <v>252782</v>
      </c>
      <c r="G109" s="374"/>
      <c r="H109" s="345">
        <v>220373</v>
      </c>
      <c r="I109" s="345"/>
      <c r="J109" s="121" t="s">
        <v>8</v>
      </c>
      <c r="K109" s="337">
        <v>0</v>
      </c>
      <c r="L109" s="337"/>
      <c r="M109" s="337"/>
    </row>
    <row r="110" spans="1:13" ht="9.75" customHeight="1">
      <c r="A110" s="85"/>
      <c r="B110" s="180" t="s">
        <v>157</v>
      </c>
      <c r="C110" s="180" t="s">
        <v>158</v>
      </c>
      <c r="D110" s="85"/>
      <c r="E110" s="85"/>
      <c r="F110" s="374">
        <v>356600</v>
      </c>
      <c r="G110" s="374"/>
      <c r="H110" s="345">
        <v>442357</v>
      </c>
      <c r="I110" s="345"/>
      <c r="J110" s="121" t="s">
        <v>8</v>
      </c>
      <c r="K110" s="337">
        <v>0</v>
      </c>
      <c r="L110" s="337"/>
      <c r="M110" s="337"/>
    </row>
    <row r="111" spans="1:13" ht="9.75" customHeight="1">
      <c r="A111" s="85"/>
      <c r="B111" s="180" t="s">
        <v>159</v>
      </c>
      <c r="C111" s="180" t="s">
        <v>160</v>
      </c>
      <c r="D111" s="85"/>
      <c r="E111" s="85"/>
      <c r="F111" s="374">
        <v>860000</v>
      </c>
      <c r="G111" s="374"/>
      <c r="H111" s="349" t="s">
        <v>8</v>
      </c>
      <c r="I111" s="349"/>
      <c r="J111" s="121" t="s">
        <v>8</v>
      </c>
      <c r="K111" s="337">
        <v>0</v>
      </c>
      <c r="L111" s="337"/>
      <c r="M111" s="337"/>
    </row>
    <row r="112" spans="1:13" ht="9.75" customHeight="1">
      <c r="A112" s="85"/>
      <c r="B112" s="180" t="s">
        <v>161</v>
      </c>
      <c r="C112" s="180" t="s">
        <v>162</v>
      </c>
      <c r="D112" s="85"/>
      <c r="E112" s="85"/>
      <c r="F112" s="374">
        <v>385000</v>
      </c>
      <c r="G112" s="374"/>
      <c r="H112" s="349" t="s">
        <v>8</v>
      </c>
      <c r="I112" s="349"/>
      <c r="J112" s="121" t="s">
        <v>8</v>
      </c>
      <c r="K112" s="337">
        <v>0</v>
      </c>
      <c r="L112" s="337"/>
      <c r="M112" s="337"/>
    </row>
    <row r="113" spans="1:13" ht="9.75" customHeight="1">
      <c r="A113" s="85"/>
      <c r="B113" s="180" t="s">
        <v>163</v>
      </c>
      <c r="C113" s="180" t="s">
        <v>164</v>
      </c>
      <c r="D113" s="85"/>
      <c r="E113" s="85"/>
      <c r="F113" s="374">
        <v>50000</v>
      </c>
      <c r="G113" s="374"/>
      <c r="H113" s="349" t="s">
        <v>8</v>
      </c>
      <c r="I113" s="349"/>
      <c r="J113" s="121" t="s">
        <v>8</v>
      </c>
      <c r="K113" s="337">
        <v>0</v>
      </c>
      <c r="L113" s="337"/>
      <c r="M113" s="337"/>
    </row>
    <row r="114" spans="1:13" ht="9.75" customHeight="1">
      <c r="A114" s="85"/>
      <c r="B114" s="180" t="s">
        <v>165</v>
      </c>
      <c r="C114" s="180" t="s">
        <v>166</v>
      </c>
      <c r="D114" s="85"/>
      <c r="E114" s="85"/>
      <c r="F114" s="374">
        <v>50000</v>
      </c>
      <c r="G114" s="374"/>
      <c r="H114" s="349" t="s">
        <v>8</v>
      </c>
      <c r="I114" s="349"/>
      <c r="J114" s="121" t="s">
        <v>8</v>
      </c>
      <c r="K114" s="337">
        <v>0</v>
      </c>
      <c r="L114" s="337"/>
      <c r="M114" s="337"/>
    </row>
    <row r="115" spans="1:13" ht="9.75" customHeight="1">
      <c r="A115" s="85"/>
      <c r="B115" s="180" t="s">
        <v>167</v>
      </c>
      <c r="C115" s="180" t="s">
        <v>168</v>
      </c>
      <c r="D115" s="85"/>
      <c r="E115" s="85"/>
      <c r="F115" s="374">
        <v>250000</v>
      </c>
      <c r="G115" s="374"/>
      <c r="H115" s="345">
        <v>11447</v>
      </c>
      <c r="I115" s="345"/>
      <c r="J115" s="120">
        <v>11446.24</v>
      </c>
      <c r="K115" s="337">
        <v>0.999933607058618</v>
      </c>
      <c r="L115" s="337"/>
      <c r="M115" s="337"/>
    </row>
    <row r="116" spans="1:13" ht="9.75" customHeight="1">
      <c r="A116" s="85"/>
      <c r="B116" s="180" t="s">
        <v>169</v>
      </c>
      <c r="C116" s="180" t="s">
        <v>170</v>
      </c>
      <c r="D116" s="85"/>
      <c r="E116" s="85"/>
      <c r="F116" s="374">
        <v>27720</v>
      </c>
      <c r="G116" s="374"/>
      <c r="H116" s="345">
        <v>30720</v>
      </c>
      <c r="I116" s="345"/>
      <c r="J116" s="120">
        <v>2877.9</v>
      </c>
      <c r="K116" s="337">
        <v>0.093681640625</v>
      </c>
      <c r="L116" s="337"/>
      <c r="M116" s="337"/>
    </row>
    <row r="117" spans="1:13" ht="9.75" customHeight="1">
      <c r="A117" s="85"/>
      <c r="B117" s="180" t="s">
        <v>519</v>
      </c>
      <c r="C117" s="180" t="s">
        <v>142</v>
      </c>
      <c r="D117" s="85"/>
      <c r="E117" s="85"/>
      <c r="F117" s="377" t="s">
        <v>8</v>
      </c>
      <c r="G117" s="377"/>
      <c r="H117" s="345">
        <v>36510</v>
      </c>
      <c r="I117" s="345"/>
      <c r="J117" s="120">
        <v>32261.05</v>
      </c>
      <c r="K117" s="337">
        <v>0.8836222952615722</v>
      </c>
      <c r="L117" s="337"/>
      <c r="M117" s="337"/>
    </row>
    <row r="118" spans="1:13" ht="9.75" customHeight="1">
      <c r="A118" s="85"/>
      <c r="B118" s="180" t="s">
        <v>520</v>
      </c>
      <c r="C118" s="180" t="s">
        <v>521</v>
      </c>
      <c r="D118" s="85"/>
      <c r="E118" s="85"/>
      <c r="F118" s="374">
        <v>15000</v>
      </c>
      <c r="G118" s="374"/>
      <c r="H118" s="349" t="s">
        <v>8</v>
      </c>
      <c r="I118" s="349"/>
      <c r="J118" s="121" t="s">
        <v>8</v>
      </c>
      <c r="K118" s="337">
        <v>0</v>
      </c>
      <c r="L118" s="337"/>
      <c r="M118" s="337"/>
    </row>
    <row r="119" spans="1:13" ht="9.75" customHeight="1">
      <c r="A119" s="85"/>
      <c r="B119" s="180" t="s">
        <v>522</v>
      </c>
      <c r="C119" s="180" t="s">
        <v>82</v>
      </c>
      <c r="D119" s="85"/>
      <c r="E119" s="85"/>
      <c r="F119" s="374">
        <v>120000</v>
      </c>
      <c r="G119" s="374"/>
      <c r="H119" s="345">
        <v>77837</v>
      </c>
      <c r="I119" s="345"/>
      <c r="J119" s="120">
        <v>17517</v>
      </c>
      <c r="K119" s="337">
        <v>0.22504721404987346</v>
      </c>
      <c r="L119" s="337"/>
      <c r="M119" s="337"/>
    </row>
    <row r="120" spans="1:13" ht="9.75" customHeight="1">
      <c r="A120" s="85"/>
      <c r="B120" s="180" t="s">
        <v>511</v>
      </c>
      <c r="C120" s="180" t="s">
        <v>84</v>
      </c>
      <c r="D120" s="85"/>
      <c r="E120" s="85"/>
      <c r="F120" s="374">
        <v>236000</v>
      </c>
      <c r="G120" s="374"/>
      <c r="H120" s="345">
        <v>320757</v>
      </c>
      <c r="I120" s="345"/>
      <c r="J120" s="120">
        <v>248</v>
      </c>
      <c r="K120" s="337">
        <v>0.000773170967430173</v>
      </c>
      <c r="L120" s="337"/>
      <c r="M120" s="337"/>
    </row>
    <row r="121" spans="1:13" ht="9.75" customHeight="1">
      <c r="A121" s="85"/>
      <c r="B121" s="180" t="s">
        <v>176</v>
      </c>
      <c r="C121" s="180" t="s">
        <v>177</v>
      </c>
      <c r="D121" s="85"/>
      <c r="E121" s="85"/>
      <c r="F121" s="374">
        <v>6000</v>
      </c>
      <c r="G121" s="374"/>
      <c r="H121" s="345">
        <v>6000</v>
      </c>
      <c r="I121" s="345"/>
      <c r="J121" s="121" t="s">
        <v>8</v>
      </c>
      <c r="K121" s="337">
        <v>0</v>
      </c>
      <c r="L121" s="337"/>
      <c r="M121" s="337"/>
    </row>
    <row r="122" spans="1:13" ht="9.75" customHeight="1">
      <c r="A122" s="85"/>
      <c r="B122" s="180" t="s">
        <v>179</v>
      </c>
      <c r="C122" s="180" t="s">
        <v>180</v>
      </c>
      <c r="D122" s="85"/>
      <c r="E122" s="85"/>
      <c r="F122" s="374">
        <v>1560</v>
      </c>
      <c r="G122" s="374"/>
      <c r="H122" s="345">
        <v>1560</v>
      </c>
      <c r="I122" s="345"/>
      <c r="J122" s="121" t="s">
        <v>8</v>
      </c>
      <c r="K122" s="337">
        <v>0</v>
      </c>
      <c r="L122" s="337"/>
      <c r="M122" s="337"/>
    </row>
    <row r="123" spans="1:13" ht="9.75" customHeight="1">
      <c r="A123" s="85"/>
      <c r="B123" s="180" t="s">
        <v>185</v>
      </c>
      <c r="C123" s="180" t="s">
        <v>186</v>
      </c>
      <c r="D123" s="85"/>
      <c r="E123" s="85"/>
      <c r="F123" s="374">
        <v>40000</v>
      </c>
      <c r="G123" s="374"/>
      <c r="H123" s="345">
        <v>13690</v>
      </c>
      <c r="I123" s="345"/>
      <c r="J123" s="120">
        <v>11656.12</v>
      </c>
      <c r="K123" s="337">
        <v>0.8514331628926224</v>
      </c>
      <c r="L123" s="337"/>
      <c r="M123" s="337"/>
    </row>
    <row r="124" spans="1:13" ht="9.75" customHeight="1">
      <c r="A124" s="85"/>
      <c r="B124" s="180" t="s">
        <v>187</v>
      </c>
      <c r="C124" s="180" t="s">
        <v>188</v>
      </c>
      <c r="D124" s="85"/>
      <c r="E124" s="85"/>
      <c r="F124" s="374">
        <v>20000</v>
      </c>
      <c r="G124" s="374"/>
      <c r="H124" s="345">
        <v>10000</v>
      </c>
      <c r="I124" s="345"/>
      <c r="J124" s="121" t="s">
        <v>8</v>
      </c>
      <c r="K124" s="337">
        <v>0</v>
      </c>
      <c r="L124" s="337"/>
      <c r="M124" s="337"/>
    </row>
    <row r="125" spans="1:13" ht="9.75" customHeight="1">
      <c r="A125" s="85"/>
      <c r="B125" s="180" t="s">
        <v>85</v>
      </c>
      <c r="C125" s="180" t="s">
        <v>86</v>
      </c>
      <c r="D125" s="85"/>
      <c r="E125" s="85"/>
      <c r="F125" s="374">
        <v>47000</v>
      </c>
      <c r="G125" s="374"/>
      <c r="H125" s="345">
        <v>81900</v>
      </c>
      <c r="I125" s="345"/>
      <c r="J125" s="120">
        <v>34900</v>
      </c>
      <c r="K125" s="337">
        <v>0.4261294261294261</v>
      </c>
      <c r="L125" s="337"/>
      <c r="M125" s="337"/>
    </row>
    <row r="126" spans="1:13" ht="9.75" customHeight="1">
      <c r="A126" s="85"/>
      <c r="B126" s="180" t="s">
        <v>197</v>
      </c>
      <c r="C126" s="180" t="s">
        <v>198</v>
      </c>
      <c r="D126" s="85"/>
      <c r="E126" s="85"/>
      <c r="F126" s="374">
        <v>213000</v>
      </c>
      <c r="G126" s="374"/>
      <c r="H126" s="345">
        <v>214050</v>
      </c>
      <c r="I126" s="345"/>
      <c r="J126" s="120">
        <v>1050</v>
      </c>
      <c r="K126" s="337">
        <v>0.004905395935529082</v>
      </c>
      <c r="L126" s="337"/>
      <c r="M126" s="337"/>
    </row>
    <row r="127" spans="1:13" ht="9.75" customHeight="1">
      <c r="A127" s="85"/>
      <c r="B127" s="180" t="s">
        <v>199</v>
      </c>
      <c r="C127" s="180" t="s">
        <v>200</v>
      </c>
      <c r="D127" s="85"/>
      <c r="E127" s="85"/>
      <c r="F127" s="374">
        <v>358928</v>
      </c>
      <c r="G127" s="374"/>
      <c r="H127" s="345">
        <v>358928</v>
      </c>
      <c r="I127" s="345"/>
      <c r="J127" s="120">
        <v>47000</v>
      </c>
      <c r="K127" s="337">
        <v>0.13094548210226006</v>
      </c>
      <c r="L127" s="337"/>
      <c r="M127" s="337"/>
    </row>
    <row r="128" spans="1:13" ht="9.75" customHeight="1">
      <c r="A128" s="85"/>
      <c r="B128" s="180" t="s">
        <v>87</v>
      </c>
      <c r="C128" s="180" t="s">
        <v>88</v>
      </c>
      <c r="D128" s="85"/>
      <c r="E128" s="85"/>
      <c r="F128" s="374">
        <v>50000</v>
      </c>
      <c r="G128" s="374"/>
      <c r="H128" s="345">
        <v>6608</v>
      </c>
      <c r="I128" s="345"/>
      <c r="J128" s="120">
        <v>6608</v>
      </c>
      <c r="K128" s="337">
        <v>1</v>
      </c>
      <c r="L128" s="337"/>
      <c r="M128" s="337"/>
    </row>
    <row r="129" spans="1:13" ht="9.75" customHeight="1">
      <c r="A129" s="85"/>
      <c r="B129" s="180" t="s">
        <v>512</v>
      </c>
      <c r="C129" s="180" t="s">
        <v>513</v>
      </c>
      <c r="D129" s="85"/>
      <c r="E129" s="85"/>
      <c r="F129" s="374">
        <v>85880</v>
      </c>
      <c r="G129" s="374"/>
      <c r="H129" s="345">
        <v>100880</v>
      </c>
      <c r="I129" s="345"/>
      <c r="J129" s="120">
        <v>15000</v>
      </c>
      <c r="K129" s="337">
        <v>0.1486915146708961</v>
      </c>
      <c r="L129" s="337"/>
      <c r="M129" s="337"/>
    </row>
    <row r="130" spans="1:13" ht="9.75" customHeight="1">
      <c r="A130" s="85"/>
      <c r="B130" s="180" t="s">
        <v>89</v>
      </c>
      <c r="C130" s="180" t="s">
        <v>90</v>
      </c>
      <c r="D130" s="85"/>
      <c r="E130" s="85"/>
      <c r="F130" s="377" t="s">
        <v>8</v>
      </c>
      <c r="G130" s="377"/>
      <c r="H130" s="345">
        <v>7434</v>
      </c>
      <c r="I130" s="345"/>
      <c r="J130" s="120">
        <v>7434</v>
      </c>
      <c r="K130" s="337">
        <v>1</v>
      </c>
      <c r="L130" s="337"/>
      <c r="M130" s="337"/>
    </row>
    <row r="131" spans="1:13" ht="9.75" customHeight="1">
      <c r="A131" s="85"/>
      <c r="B131" s="180" t="s">
        <v>91</v>
      </c>
      <c r="C131" s="180" t="s">
        <v>92</v>
      </c>
      <c r="D131" s="85"/>
      <c r="E131" s="85"/>
      <c r="F131" s="374">
        <v>31820</v>
      </c>
      <c r="G131" s="374"/>
      <c r="H131" s="345">
        <v>137811</v>
      </c>
      <c r="I131" s="345"/>
      <c r="J131" s="120">
        <v>100990.09</v>
      </c>
      <c r="K131" s="337">
        <v>0.7328158855243776</v>
      </c>
      <c r="L131" s="337"/>
      <c r="M131" s="337"/>
    </row>
    <row r="132" spans="1:13" ht="9.75" customHeight="1">
      <c r="A132" s="85"/>
      <c r="B132" s="180" t="s">
        <v>742</v>
      </c>
      <c r="C132" s="180" t="s">
        <v>743</v>
      </c>
      <c r="D132" s="85"/>
      <c r="E132" s="85"/>
      <c r="F132" s="374">
        <v>13000</v>
      </c>
      <c r="G132" s="374"/>
      <c r="H132" s="345">
        <v>13000</v>
      </c>
      <c r="I132" s="345"/>
      <c r="J132" s="121" t="s">
        <v>8</v>
      </c>
      <c r="K132" s="337">
        <v>0</v>
      </c>
      <c r="L132" s="337"/>
      <c r="M132" s="337"/>
    </row>
    <row r="133" spans="1:13" ht="9.75" customHeight="1">
      <c r="A133" s="85"/>
      <c r="B133" s="180" t="s">
        <v>527</v>
      </c>
      <c r="C133" s="180" t="s">
        <v>528</v>
      </c>
      <c r="D133" s="85"/>
      <c r="E133" s="85"/>
      <c r="F133" s="374">
        <v>7500</v>
      </c>
      <c r="G133" s="374"/>
      <c r="H133" s="345">
        <v>7500</v>
      </c>
      <c r="I133" s="345"/>
      <c r="J133" s="121" t="s">
        <v>8</v>
      </c>
      <c r="K133" s="337">
        <v>0</v>
      </c>
      <c r="L133" s="337"/>
      <c r="M133" s="337"/>
    </row>
    <row r="134" spans="1:13" ht="9.75" customHeight="1">
      <c r="A134" s="85"/>
      <c r="B134" s="180" t="s">
        <v>732</v>
      </c>
      <c r="C134" s="180" t="s">
        <v>733</v>
      </c>
      <c r="D134" s="85"/>
      <c r="E134" s="85"/>
      <c r="F134" s="374">
        <v>43460</v>
      </c>
      <c r="G134" s="374"/>
      <c r="H134" s="345">
        <v>43460</v>
      </c>
      <c r="I134" s="345"/>
      <c r="J134" s="121" t="s">
        <v>8</v>
      </c>
      <c r="K134" s="337">
        <v>0</v>
      </c>
      <c r="L134" s="337"/>
      <c r="M134" s="337"/>
    </row>
    <row r="135" spans="1:13" ht="9.75" customHeight="1">
      <c r="A135" s="85"/>
      <c r="B135" s="180" t="s">
        <v>483</v>
      </c>
      <c r="C135" s="180" t="s">
        <v>80</v>
      </c>
      <c r="D135" s="85"/>
      <c r="E135" s="85"/>
      <c r="F135" s="374">
        <v>73670</v>
      </c>
      <c r="G135" s="374"/>
      <c r="H135" s="345">
        <v>73670</v>
      </c>
      <c r="I135" s="345"/>
      <c r="J135" s="121" t="s">
        <v>8</v>
      </c>
      <c r="K135" s="337">
        <v>0</v>
      </c>
      <c r="L135" s="337"/>
      <c r="M135" s="337"/>
    </row>
    <row r="136" spans="1:13" ht="9.75" customHeight="1">
      <c r="A136" s="85"/>
      <c r="B136" s="180" t="s">
        <v>93</v>
      </c>
      <c r="C136" s="180" t="s">
        <v>94</v>
      </c>
      <c r="D136" s="85"/>
      <c r="E136" s="85"/>
      <c r="F136" s="374">
        <v>2295466</v>
      </c>
      <c r="G136" s="374"/>
      <c r="H136" s="345">
        <v>2346286</v>
      </c>
      <c r="I136" s="345"/>
      <c r="J136" s="120">
        <v>596315.34</v>
      </c>
      <c r="K136" s="337">
        <v>0.25415287820836846</v>
      </c>
      <c r="L136" s="337"/>
      <c r="M136" s="337"/>
    </row>
    <row r="137" spans="1:13" ht="9.75" customHeight="1">
      <c r="A137" s="85"/>
      <c r="B137" s="180" t="s">
        <v>529</v>
      </c>
      <c r="C137" s="180" t="s">
        <v>530</v>
      </c>
      <c r="D137" s="85"/>
      <c r="E137" s="85"/>
      <c r="F137" s="374">
        <v>80000</v>
      </c>
      <c r="G137" s="374"/>
      <c r="H137" s="345">
        <v>38313</v>
      </c>
      <c r="I137" s="345"/>
      <c r="J137" s="121" t="s">
        <v>8</v>
      </c>
      <c r="K137" s="337">
        <v>0</v>
      </c>
      <c r="L137" s="337"/>
      <c r="M137" s="337"/>
    </row>
    <row r="138" spans="1:13" ht="9.75" customHeight="1">
      <c r="A138" s="85"/>
      <c r="B138" s="180" t="s">
        <v>95</v>
      </c>
      <c r="C138" s="180" t="s">
        <v>96</v>
      </c>
      <c r="D138" s="85"/>
      <c r="E138" s="85"/>
      <c r="F138" s="374">
        <v>2379600</v>
      </c>
      <c r="G138" s="374"/>
      <c r="H138" s="345">
        <v>2379600</v>
      </c>
      <c r="I138" s="345"/>
      <c r="J138" s="120">
        <v>180099.7</v>
      </c>
      <c r="K138" s="337">
        <v>0.07568486300218524</v>
      </c>
      <c r="L138" s="337"/>
      <c r="M138" s="337"/>
    </row>
    <row r="139" spans="1:13" ht="9.75" customHeight="1">
      <c r="A139" s="85"/>
      <c r="B139" s="180" t="s">
        <v>97</v>
      </c>
      <c r="C139" s="180" t="s">
        <v>98</v>
      </c>
      <c r="D139" s="85"/>
      <c r="E139" s="85"/>
      <c r="F139" s="374">
        <v>212404</v>
      </c>
      <c r="G139" s="374"/>
      <c r="H139" s="345">
        <v>212404</v>
      </c>
      <c r="I139" s="345"/>
      <c r="J139" s="121" t="s">
        <v>8</v>
      </c>
      <c r="K139" s="337">
        <v>0</v>
      </c>
      <c r="L139" s="337"/>
      <c r="M139" s="337"/>
    </row>
    <row r="140" spans="1:13" ht="9.75" customHeight="1">
      <c r="A140" s="85"/>
      <c r="B140" s="180" t="s">
        <v>471</v>
      </c>
      <c r="C140" s="180" t="s">
        <v>472</v>
      </c>
      <c r="D140" s="85"/>
      <c r="E140" s="85"/>
      <c r="F140" s="374">
        <v>117000</v>
      </c>
      <c r="G140" s="374"/>
      <c r="H140" s="345">
        <v>117000</v>
      </c>
      <c r="I140" s="345"/>
      <c r="J140" s="121" t="s">
        <v>8</v>
      </c>
      <c r="K140" s="337">
        <v>0</v>
      </c>
      <c r="L140" s="337"/>
      <c r="M140" s="337"/>
    </row>
    <row r="141" spans="1:13" ht="9.75" customHeight="1">
      <c r="A141" s="85"/>
      <c r="B141" s="180" t="s">
        <v>473</v>
      </c>
      <c r="C141" s="180" t="s">
        <v>474</v>
      </c>
      <c r="D141" s="85"/>
      <c r="E141" s="85"/>
      <c r="F141" s="374">
        <v>75017</v>
      </c>
      <c r="G141" s="374"/>
      <c r="H141" s="345">
        <v>75017</v>
      </c>
      <c r="I141" s="345"/>
      <c r="J141" s="121" t="s">
        <v>8</v>
      </c>
      <c r="K141" s="337">
        <v>0</v>
      </c>
      <c r="L141" s="337"/>
      <c r="M141" s="337"/>
    </row>
    <row r="142" spans="1:13" ht="9.75" customHeight="1">
      <c r="A142" s="85"/>
      <c r="B142" s="180" t="s">
        <v>734</v>
      </c>
      <c r="C142" s="180" t="s">
        <v>735</v>
      </c>
      <c r="D142" s="85"/>
      <c r="E142" s="85"/>
      <c r="F142" s="377" t="s">
        <v>8</v>
      </c>
      <c r="G142" s="377"/>
      <c r="H142" s="345">
        <v>12600</v>
      </c>
      <c r="I142" s="345"/>
      <c r="J142" s="120">
        <v>3200</v>
      </c>
      <c r="K142" s="337">
        <v>0.25396825396825395</v>
      </c>
      <c r="L142" s="337"/>
      <c r="M142" s="337"/>
    </row>
    <row r="143" spans="1:13" ht="9.75" customHeight="1">
      <c r="A143" s="85"/>
      <c r="B143" s="180" t="s">
        <v>514</v>
      </c>
      <c r="C143" s="180" t="s">
        <v>515</v>
      </c>
      <c r="D143" s="85"/>
      <c r="E143" s="85"/>
      <c r="F143" s="377" t="s">
        <v>8</v>
      </c>
      <c r="G143" s="377"/>
      <c r="H143" s="345">
        <v>41687</v>
      </c>
      <c r="I143" s="345"/>
      <c r="J143" s="120">
        <v>41687</v>
      </c>
      <c r="K143" s="337">
        <v>1</v>
      </c>
      <c r="L143" s="337"/>
      <c r="M143" s="337"/>
    </row>
    <row r="144" spans="1:13" ht="9.75" customHeight="1">
      <c r="A144" s="85"/>
      <c r="B144" s="180" t="s">
        <v>205</v>
      </c>
      <c r="C144" s="180" t="s">
        <v>206</v>
      </c>
      <c r="D144" s="85"/>
      <c r="E144" s="85"/>
      <c r="F144" s="374">
        <v>35600</v>
      </c>
      <c r="G144" s="374"/>
      <c r="H144" s="349" t="s">
        <v>8</v>
      </c>
      <c r="I144" s="349"/>
      <c r="J144" s="121" t="s">
        <v>8</v>
      </c>
      <c r="K144" s="337">
        <v>0</v>
      </c>
      <c r="L144" s="337"/>
      <c r="M144" s="337"/>
    </row>
    <row r="145" spans="1:13" ht="9.75" customHeight="1">
      <c r="A145" s="85"/>
      <c r="B145" s="180" t="s">
        <v>207</v>
      </c>
      <c r="C145" s="180" t="s">
        <v>208</v>
      </c>
      <c r="D145" s="85"/>
      <c r="E145" s="85"/>
      <c r="F145" s="374">
        <v>45679</v>
      </c>
      <c r="G145" s="374"/>
      <c r="H145" s="345">
        <v>27414</v>
      </c>
      <c r="I145" s="345"/>
      <c r="J145" s="121" t="s">
        <v>8</v>
      </c>
      <c r="K145" s="337">
        <v>0</v>
      </c>
      <c r="L145" s="337"/>
      <c r="M145" s="337"/>
    </row>
    <row r="146" spans="1:13" ht="9.75" customHeight="1">
      <c r="A146" s="85"/>
      <c r="B146" s="180" t="s">
        <v>209</v>
      </c>
      <c r="C146" s="180" t="s">
        <v>206</v>
      </c>
      <c r="D146" s="85"/>
      <c r="E146" s="85"/>
      <c r="F146" s="374">
        <v>10000</v>
      </c>
      <c r="G146" s="374"/>
      <c r="H146" s="345">
        <v>10000</v>
      </c>
      <c r="I146" s="345"/>
      <c r="J146" s="121" t="s">
        <v>8</v>
      </c>
      <c r="K146" s="337">
        <v>0</v>
      </c>
      <c r="L146" s="337"/>
      <c r="M146" s="337"/>
    </row>
    <row r="147" spans="1:13" ht="9.75" customHeight="1">
      <c r="A147" s="85"/>
      <c r="B147" s="180" t="s">
        <v>475</v>
      </c>
      <c r="C147" s="180" t="s">
        <v>476</v>
      </c>
      <c r="D147" s="85"/>
      <c r="E147" s="85"/>
      <c r="F147" s="377" t="s">
        <v>8</v>
      </c>
      <c r="G147" s="377"/>
      <c r="H147" s="345">
        <v>53865</v>
      </c>
      <c r="I147" s="345"/>
      <c r="J147" s="120">
        <v>53863.91</v>
      </c>
      <c r="K147" s="337">
        <v>0.9999797642253783</v>
      </c>
      <c r="L147" s="337"/>
      <c r="M147" s="337"/>
    </row>
    <row r="148" spans="1:13" ht="9.75" customHeight="1">
      <c r="A148" s="85"/>
      <c r="B148" s="180" t="s">
        <v>108</v>
      </c>
      <c r="C148" s="180" t="s">
        <v>109</v>
      </c>
      <c r="D148" s="85"/>
      <c r="E148" s="85"/>
      <c r="F148" s="374">
        <v>330000</v>
      </c>
      <c r="G148" s="374"/>
      <c r="H148" s="345">
        <v>330000</v>
      </c>
      <c r="I148" s="345"/>
      <c r="J148" s="121" t="s">
        <v>8</v>
      </c>
      <c r="K148" s="337">
        <v>0</v>
      </c>
      <c r="L148" s="337"/>
      <c r="M148" s="337"/>
    </row>
    <row r="149" spans="1:13" ht="9.75" customHeight="1">
      <c r="A149" s="85"/>
      <c r="B149" s="180" t="s">
        <v>110</v>
      </c>
      <c r="C149" s="180" t="s">
        <v>111</v>
      </c>
      <c r="D149" s="85"/>
      <c r="E149" s="85"/>
      <c r="F149" s="374">
        <v>150000</v>
      </c>
      <c r="G149" s="374"/>
      <c r="H149" s="345">
        <v>150000</v>
      </c>
      <c r="I149" s="345"/>
      <c r="J149" s="121" t="s">
        <v>8</v>
      </c>
      <c r="K149" s="337">
        <v>0</v>
      </c>
      <c r="L149" s="337"/>
      <c r="M149" s="337"/>
    </row>
    <row r="150" spans="1:13" ht="9.75" customHeight="1">
      <c r="A150" s="85"/>
      <c r="B150" s="180" t="s">
        <v>221</v>
      </c>
      <c r="C150" s="180" t="s">
        <v>222</v>
      </c>
      <c r="D150" s="85"/>
      <c r="E150" s="85"/>
      <c r="F150" s="374">
        <v>50000</v>
      </c>
      <c r="G150" s="374"/>
      <c r="H150" s="345">
        <v>50000</v>
      </c>
      <c r="I150" s="345"/>
      <c r="J150" s="121" t="s">
        <v>8</v>
      </c>
      <c r="K150" s="337">
        <v>0</v>
      </c>
      <c r="L150" s="337"/>
      <c r="M150" s="337"/>
    </row>
    <row r="151" spans="1:13" ht="9.75" customHeight="1">
      <c r="A151" s="85"/>
      <c r="B151" s="180" t="s">
        <v>531</v>
      </c>
      <c r="C151" s="180" t="s">
        <v>532</v>
      </c>
      <c r="D151" s="85"/>
      <c r="E151" s="85"/>
      <c r="F151" s="374">
        <v>30000</v>
      </c>
      <c r="G151" s="374"/>
      <c r="H151" s="345">
        <v>35000</v>
      </c>
      <c r="I151" s="345"/>
      <c r="J151" s="120">
        <v>32551.9</v>
      </c>
      <c r="K151" s="337">
        <v>0.9300542857142857</v>
      </c>
      <c r="L151" s="337"/>
      <c r="M151" s="337"/>
    </row>
    <row r="152" spans="1:13" ht="9.75" customHeight="1">
      <c r="A152" s="85"/>
      <c r="B152" s="180" t="s">
        <v>114</v>
      </c>
      <c r="C152" s="180" t="s">
        <v>115</v>
      </c>
      <c r="D152" s="85"/>
      <c r="E152" s="85"/>
      <c r="F152" s="374">
        <v>270385</v>
      </c>
      <c r="G152" s="374"/>
      <c r="H152" s="345">
        <v>1029802</v>
      </c>
      <c r="I152" s="345"/>
      <c r="J152" s="121" t="s">
        <v>8</v>
      </c>
      <c r="K152" s="337">
        <v>0</v>
      </c>
      <c r="L152" s="337"/>
      <c r="M152" s="337"/>
    </row>
    <row r="153" spans="1:13" ht="9.75" customHeight="1">
      <c r="A153" s="85"/>
      <c r="B153" s="180" t="s">
        <v>533</v>
      </c>
      <c r="C153" s="180" t="s">
        <v>534</v>
      </c>
      <c r="D153" s="85"/>
      <c r="E153" s="85"/>
      <c r="F153" s="374">
        <v>20000</v>
      </c>
      <c r="G153" s="374"/>
      <c r="H153" s="345">
        <v>20000</v>
      </c>
      <c r="I153" s="345"/>
      <c r="J153" s="121" t="s">
        <v>8</v>
      </c>
      <c r="K153" s="337">
        <v>0</v>
      </c>
      <c r="L153" s="337"/>
      <c r="M153" s="337"/>
    </row>
    <row r="154" spans="1:13" ht="9.75" customHeight="1">
      <c r="A154" s="85"/>
      <c r="B154" s="180" t="s">
        <v>535</v>
      </c>
      <c r="C154" s="180" t="s">
        <v>536</v>
      </c>
      <c r="D154" s="85"/>
      <c r="E154" s="85"/>
      <c r="F154" s="374">
        <v>40000</v>
      </c>
      <c r="G154" s="374"/>
      <c r="H154" s="345">
        <v>40000</v>
      </c>
      <c r="I154" s="345"/>
      <c r="J154" s="121" t="s">
        <v>8</v>
      </c>
      <c r="K154" s="337">
        <v>0</v>
      </c>
      <c r="L154" s="337"/>
      <c r="M154" s="337"/>
    </row>
    <row r="155" spans="1:13" ht="9.75" customHeight="1">
      <c r="A155" s="85"/>
      <c r="B155" s="180" t="s">
        <v>116</v>
      </c>
      <c r="C155" s="180" t="s">
        <v>117</v>
      </c>
      <c r="D155" s="85"/>
      <c r="E155" s="85"/>
      <c r="F155" s="374">
        <v>165000</v>
      </c>
      <c r="G155" s="374"/>
      <c r="H155" s="345">
        <v>165000</v>
      </c>
      <c r="I155" s="345"/>
      <c r="J155" s="120">
        <v>33967.48</v>
      </c>
      <c r="K155" s="337">
        <v>0.20586351515151516</v>
      </c>
      <c r="L155" s="337"/>
      <c r="M155" s="337"/>
    </row>
    <row r="156" spans="1:13" ht="9.75" customHeight="1">
      <c r="A156" s="85"/>
      <c r="B156" s="180" t="s">
        <v>744</v>
      </c>
      <c r="C156" s="180" t="s">
        <v>745</v>
      </c>
      <c r="D156" s="85"/>
      <c r="E156" s="85"/>
      <c r="F156" s="422">
        <v>365000</v>
      </c>
      <c r="G156" s="422"/>
      <c r="H156" s="345">
        <v>365000</v>
      </c>
      <c r="I156" s="345"/>
      <c r="J156" s="121" t="s">
        <v>8</v>
      </c>
      <c r="K156" s="337">
        <v>0</v>
      </c>
      <c r="L156" s="337"/>
      <c r="M156" s="337"/>
    </row>
    <row r="157" spans="1:13" ht="9.75" customHeight="1">
      <c r="A157" s="85"/>
      <c r="B157" s="419" t="s">
        <v>217</v>
      </c>
      <c r="C157" s="419"/>
      <c r="D157" s="85"/>
      <c r="E157" s="85"/>
      <c r="F157" s="420">
        <v>16135276</v>
      </c>
      <c r="G157" s="420"/>
      <c r="H157" s="420">
        <v>15504693</v>
      </c>
      <c r="I157" s="420"/>
      <c r="J157" s="221">
        <v>1449915.03</v>
      </c>
      <c r="K157" s="421">
        <v>0.09351459135630741</v>
      </c>
      <c r="L157" s="421"/>
      <c r="M157" s="421"/>
    </row>
    <row r="158" spans="1:13" ht="9.75" customHeight="1">
      <c r="A158" s="85"/>
      <c r="B158" s="218"/>
      <c r="C158" s="218"/>
      <c r="D158" s="85"/>
      <c r="E158" s="85"/>
      <c r="F158" s="216"/>
      <c r="G158" s="216"/>
      <c r="H158" s="216"/>
      <c r="I158" s="216"/>
      <c r="J158" s="181"/>
      <c r="K158" s="217"/>
      <c r="L158" s="217"/>
      <c r="M158" s="217"/>
    </row>
    <row r="159" spans="1:13" ht="12">
      <c r="A159" s="85"/>
      <c r="B159" s="372" t="s">
        <v>218</v>
      </c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</row>
    <row r="160" spans="1:13" ht="9.75" customHeight="1">
      <c r="A160" s="85"/>
      <c r="B160" s="180" t="s">
        <v>114</v>
      </c>
      <c r="C160" s="180" t="s">
        <v>115</v>
      </c>
      <c r="D160" s="85"/>
      <c r="E160" s="85"/>
      <c r="F160" s="418" t="s">
        <v>8</v>
      </c>
      <c r="G160" s="418"/>
      <c r="H160" s="345">
        <v>1193</v>
      </c>
      <c r="I160" s="345"/>
      <c r="J160" s="121" t="s">
        <v>8</v>
      </c>
      <c r="K160" s="337">
        <v>0</v>
      </c>
      <c r="L160" s="337"/>
      <c r="M160" s="337"/>
    </row>
    <row r="161" spans="1:13" ht="9.75" customHeight="1">
      <c r="A161" s="85"/>
      <c r="B161" s="419" t="s">
        <v>219</v>
      </c>
      <c r="C161" s="419"/>
      <c r="D161" s="85"/>
      <c r="E161" s="85"/>
      <c r="F161" s="420" t="s">
        <v>8</v>
      </c>
      <c r="G161" s="420"/>
      <c r="H161" s="420">
        <v>1193</v>
      </c>
      <c r="I161" s="420"/>
      <c r="J161" s="221" t="s">
        <v>8</v>
      </c>
      <c r="K161" s="421">
        <v>0</v>
      </c>
      <c r="L161" s="421"/>
      <c r="M161" s="421"/>
    </row>
    <row r="162" spans="1:13" ht="9.75" customHeight="1">
      <c r="A162" s="85"/>
      <c r="B162" s="218"/>
      <c r="C162" s="218"/>
      <c r="D162" s="85"/>
      <c r="E162" s="85"/>
      <c r="F162" s="222"/>
      <c r="G162" s="222"/>
      <c r="H162" s="222"/>
      <c r="I162" s="222"/>
      <c r="J162" s="222"/>
      <c r="K162" s="223"/>
      <c r="L162" s="223"/>
      <c r="M162" s="223"/>
    </row>
    <row r="163" spans="1:13" ht="9.75" customHeight="1">
      <c r="A163" s="85"/>
      <c r="B163" s="372" t="s">
        <v>220</v>
      </c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</row>
    <row r="164" spans="1:13" ht="9.75" customHeight="1">
      <c r="A164" s="85"/>
      <c r="B164" s="180" t="s">
        <v>77</v>
      </c>
      <c r="C164" s="180" t="s">
        <v>78</v>
      </c>
      <c r="D164" s="85"/>
      <c r="E164" s="85"/>
      <c r="F164" s="377" t="s">
        <v>8</v>
      </c>
      <c r="G164" s="377"/>
      <c r="H164" s="345">
        <v>280000</v>
      </c>
      <c r="I164" s="345"/>
      <c r="J164" s="121" t="s">
        <v>8</v>
      </c>
      <c r="K164" s="337">
        <v>0</v>
      </c>
      <c r="L164" s="337"/>
      <c r="M164" s="337"/>
    </row>
    <row r="165" spans="1:13" ht="9.75" customHeight="1">
      <c r="A165" s="85"/>
      <c r="B165" s="180" t="s">
        <v>511</v>
      </c>
      <c r="C165" s="180" t="s">
        <v>84</v>
      </c>
      <c r="D165" s="85"/>
      <c r="E165" s="85"/>
      <c r="F165" s="377" t="s">
        <v>8</v>
      </c>
      <c r="G165" s="377"/>
      <c r="H165" s="345">
        <v>920000</v>
      </c>
      <c r="I165" s="345"/>
      <c r="J165" s="121" t="s">
        <v>8</v>
      </c>
      <c r="K165" s="337">
        <v>0</v>
      </c>
      <c r="L165" s="337"/>
      <c r="M165" s="337"/>
    </row>
    <row r="166" spans="1:13" ht="9.75" customHeight="1">
      <c r="A166" s="85"/>
      <c r="B166" s="180" t="s">
        <v>106</v>
      </c>
      <c r="C166" s="180" t="s">
        <v>107</v>
      </c>
      <c r="D166" s="85"/>
      <c r="E166" s="85"/>
      <c r="F166" s="374">
        <v>2917363</v>
      </c>
      <c r="G166" s="374"/>
      <c r="H166" s="345">
        <v>10848420</v>
      </c>
      <c r="I166" s="345"/>
      <c r="J166" s="120">
        <v>8339961.85</v>
      </c>
      <c r="K166" s="337">
        <v>0.7687720285534668</v>
      </c>
      <c r="L166" s="337"/>
      <c r="M166" s="337"/>
    </row>
    <row r="167" spans="1:13" ht="9.75" customHeight="1">
      <c r="A167" s="85"/>
      <c r="B167" s="180" t="s">
        <v>108</v>
      </c>
      <c r="C167" s="180" t="s">
        <v>109</v>
      </c>
      <c r="D167" s="85"/>
      <c r="E167" s="85"/>
      <c r="F167" s="374">
        <v>4607008</v>
      </c>
      <c r="G167" s="374"/>
      <c r="H167" s="345">
        <v>3869469</v>
      </c>
      <c r="I167" s="345"/>
      <c r="J167" s="120">
        <v>553462.89</v>
      </c>
      <c r="K167" s="337">
        <v>0.14303329216489394</v>
      </c>
      <c r="L167" s="337"/>
      <c r="M167" s="337"/>
    </row>
    <row r="168" spans="1:13" ht="9.75" customHeight="1">
      <c r="A168" s="85"/>
      <c r="B168" s="180" t="s">
        <v>110</v>
      </c>
      <c r="C168" s="180" t="s">
        <v>111</v>
      </c>
      <c r="D168" s="85"/>
      <c r="E168" s="85"/>
      <c r="F168" s="377" t="s">
        <v>8</v>
      </c>
      <c r="G168" s="377"/>
      <c r="H168" s="345">
        <v>100000</v>
      </c>
      <c r="I168" s="345"/>
      <c r="J168" s="120">
        <v>25280</v>
      </c>
      <c r="K168" s="337">
        <v>0.2528</v>
      </c>
      <c r="L168" s="337"/>
      <c r="M168" s="337"/>
    </row>
    <row r="169" spans="1:13" ht="9.75" customHeight="1">
      <c r="A169" s="85"/>
      <c r="B169" s="180" t="s">
        <v>114</v>
      </c>
      <c r="C169" s="180" t="s">
        <v>115</v>
      </c>
      <c r="D169" s="85"/>
      <c r="E169" s="85"/>
      <c r="F169" s="374">
        <v>3224731</v>
      </c>
      <c r="G169" s="374"/>
      <c r="H169" s="345">
        <v>3989081</v>
      </c>
      <c r="I169" s="345"/>
      <c r="J169" s="120">
        <v>408321</v>
      </c>
      <c r="K169" s="337">
        <v>0.10235966629907992</v>
      </c>
      <c r="L169" s="337"/>
      <c r="M169" s="337"/>
    </row>
    <row r="170" spans="1:13" ht="9.75" customHeight="1">
      <c r="A170" s="85"/>
      <c r="B170" s="180" t="s">
        <v>116</v>
      </c>
      <c r="C170" s="180" t="s">
        <v>117</v>
      </c>
      <c r="D170" s="85"/>
      <c r="E170" s="85"/>
      <c r="F170" s="377" t="s">
        <v>8</v>
      </c>
      <c r="G170" s="377"/>
      <c r="H170" s="345">
        <v>465365</v>
      </c>
      <c r="I170" s="345"/>
      <c r="J170" s="120">
        <v>449700</v>
      </c>
      <c r="K170" s="337">
        <v>0.9663382506204807</v>
      </c>
      <c r="L170" s="337"/>
      <c r="M170" s="337"/>
    </row>
    <row r="171" spans="1:13" ht="9.75" customHeight="1">
      <c r="A171" s="85"/>
      <c r="B171" s="180" t="s">
        <v>122</v>
      </c>
      <c r="C171" s="180" t="s">
        <v>123</v>
      </c>
      <c r="D171" s="85"/>
      <c r="E171" s="85"/>
      <c r="F171" s="377" t="s">
        <v>8</v>
      </c>
      <c r="G171" s="377"/>
      <c r="H171" s="345">
        <v>361963</v>
      </c>
      <c r="I171" s="345"/>
      <c r="J171" s="120">
        <v>67751.67</v>
      </c>
      <c r="K171" s="337">
        <v>0.18717844089036725</v>
      </c>
      <c r="L171" s="337"/>
      <c r="M171" s="337"/>
    </row>
    <row r="172" spans="1:13" ht="9.75" customHeight="1">
      <c r="A172" s="85"/>
      <c r="B172" s="180" t="s">
        <v>124</v>
      </c>
      <c r="C172" s="180" t="s">
        <v>125</v>
      </c>
      <c r="D172" s="85"/>
      <c r="E172" s="85"/>
      <c r="F172" s="418" t="s">
        <v>8</v>
      </c>
      <c r="G172" s="418"/>
      <c r="H172" s="345">
        <v>869789</v>
      </c>
      <c r="I172" s="345"/>
      <c r="J172" s="120">
        <v>533917.44</v>
      </c>
      <c r="K172" s="337">
        <v>0.6138470824533306</v>
      </c>
      <c r="L172" s="337"/>
      <c r="M172" s="337"/>
    </row>
    <row r="173" spans="1:13" ht="9.75" customHeight="1">
      <c r="A173" s="85"/>
      <c r="B173" s="419" t="s">
        <v>223</v>
      </c>
      <c r="C173" s="419"/>
      <c r="D173" s="85"/>
      <c r="E173" s="85"/>
      <c r="F173" s="420">
        <v>10749102</v>
      </c>
      <c r="G173" s="420"/>
      <c r="H173" s="420">
        <v>21704087</v>
      </c>
      <c r="I173" s="420"/>
      <c r="J173" s="221">
        <v>10378394.85</v>
      </c>
      <c r="K173" s="421">
        <v>0.47817698344095283</v>
      </c>
      <c r="L173" s="421"/>
      <c r="M173" s="421"/>
    </row>
    <row r="174" spans="1:13" ht="3" customHeight="1">
      <c r="A174" s="85"/>
      <c r="B174" s="423" t="s">
        <v>224</v>
      </c>
      <c r="C174" s="423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</row>
    <row r="175" spans="1:13" ht="3" customHeight="1">
      <c r="A175" s="85"/>
      <c r="B175" s="423"/>
      <c r="C175" s="423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</row>
    <row r="176" spans="1:13" ht="9.75" customHeight="1">
      <c r="A176" s="85"/>
      <c r="B176" s="423"/>
      <c r="C176" s="423"/>
      <c r="D176" s="224"/>
      <c r="E176" s="224"/>
      <c r="F176" s="224"/>
      <c r="G176" s="225">
        <v>142017086</v>
      </c>
      <c r="H176" s="224"/>
      <c r="I176" s="225">
        <v>156063848</v>
      </c>
      <c r="J176" s="226">
        <v>82662750.13</v>
      </c>
      <c r="K176" s="424">
        <v>0.5296726384063015</v>
      </c>
      <c r="L176" s="424"/>
      <c r="M176" s="424"/>
    </row>
    <row r="177" spans="1:13" ht="1.5" customHeight="1">
      <c r="A177" s="85"/>
      <c r="B177" s="423"/>
      <c r="C177" s="423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</row>
  </sheetData>
  <sheetProtection/>
  <mergeCells count="491">
    <mergeCell ref="B173:C173"/>
    <mergeCell ref="F173:G173"/>
    <mergeCell ref="H173:I173"/>
    <mergeCell ref="K173:M173"/>
    <mergeCell ref="B174:C177"/>
    <mergeCell ref="K176:M176"/>
    <mergeCell ref="F171:G171"/>
    <mergeCell ref="H171:I171"/>
    <mergeCell ref="K171:M171"/>
    <mergeCell ref="F172:G172"/>
    <mergeCell ref="H172:I172"/>
    <mergeCell ref="K172:M172"/>
    <mergeCell ref="F169:G169"/>
    <mergeCell ref="H169:I169"/>
    <mergeCell ref="K169:M169"/>
    <mergeCell ref="F170:G170"/>
    <mergeCell ref="H170:I170"/>
    <mergeCell ref="K170:M170"/>
    <mergeCell ref="F167:G167"/>
    <mergeCell ref="H167:I167"/>
    <mergeCell ref="K167:M167"/>
    <mergeCell ref="F168:G168"/>
    <mergeCell ref="H168:I168"/>
    <mergeCell ref="K168:M168"/>
    <mergeCell ref="F165:G165"/>
    <mergeCell ref="H165:I165"/>
    <mergeCell ref="K165:M165"/>
    <mergeCell ref="F166:G166"/>
    <mergeCell ref="H166:I166"/>
    <mergeCell ref="K166:M166"/>
    <mergeCell ref="B161:C161"/>
    <mergeCell ref="F161:G161"/>
    <mergeCell ref="H161:I161"/>
    <mergeCell ref="K161:M161"/>
    <mergeCell ref="B163:M163"/>
    <mergeCell ref="F164:G164"/>
    <mergeCell ref="H164:I164"/>
    <mergeCell ref="K164:M164"/>
    <mergeCell ref="B157:C157"/>
    <mergeCell ref="F157:G157"/>
    <mergeCell ref="H157:I157"/>
    <mergeCell ref="K157:M157"/>
    <mergeCell ref="B159:M159"/>
    <mergeCell ref="F160:G160"/>
    <mergeCell ref="H160:I160"/>
    <mergeCell ref="K160:M160"/>
    <mergeCell ref="F155:G155"/>
    <mergeCell ref="H155:I155"/>
    <mergeCell ref="K155:M155"/>
    <mergeCell ref="F156:G156"/>
    <mergeCell ref="H156:I156"/>
    <mergeCell ref="K156:M156"/>
    <mergeCell ref="F153:G153"/>
    <mergeCell ref="H153:I153"/>
    <mergeCell ref="K153:M153"/>
    <mergeCell ref="F154:G154"/>
    <mergeCell ref="H154:I154"/>
    <mergeCell ref="K154:M154"/>
    <mergeCell ref="F151:G151"/>
    <mergeCell ref="H151:I151"/>
    <mergeCell ref="K151:M151"/>
    <mergeCell ref="F152:G152"/>
    <mergeCell ref="H152:I152"/>
    <mergeCell ref="K152:M152"/>
    <mergeCell ref="F149:G149"/>
    <mergeCell ref="H149:I149"/>
    <mergeCell ref="K149:M149"/>
    <mergeCell ref="F150:G150"/>
    <mergeCell ref="H150:I150"/>
    <mergeCell ref="K150:M150"/>
    <mergeCell ref="F147:G147"/>
    <mergeCell ref="H147:I147"/>
    <mergeCell ref="K147:M147"/>
    <mergeCell ref="F148:G148"/>
    <mergeCell ref="H148:I148"/>
    <mergeCell ref="K148:M148"/>
    <mergeCell ref="F145:G145"/>
    <mergeCell ref="H145:I145"/>
    <mergeCell ref="K145:M145"/>
    <mergeCell ref="F146:G146"/>
    <mergeCell ref="H146:I146"/>
    <mergeCell ref="K146:M146"/>
    <mergeCell ref="F143:G143"/>
    <mergeCell ref="H143:I143"/>
    <mergeCell ref="K143:M143"/>
    <mergeCell ref="F144:G144"/>
    <mergeCell ref="H144:I144"/>
    <mergeCell ref="K144:M144"/>
    <mergeCell ref="F141:G141"/>
    <mergeCell ref="H141:I141"/>
    <mergeCell ref="K141:M141"/>
    <mergeCell ref="F142:G142"/>
    <mergeCell ref="H142:I142"/>
    <mergeCell ref="K142:M142"/>
    <mergeCell ref="F139:G139"/>
    <mergeCell ref="H139:I139"/>
    <mergeCell ref="K139:M139"/>
    <mergeCell ref="F140:G140"/>
    <mergeCell ref="H140:I140"/>
    <mergeCell ref="K140:M140"/>
    <mergeCell ref="F137:G137"/>
    <mergeCell ref="H137:I137"/>
    <mergeCell ref="K137:M137"/>
    <mergeCell ref="F138:G138"/>
    <mergeCell ref="H138:I138"/>
    <mergeCell ref="K138:M138"/>
    <mergeCell ref="F135:G135"/>
    <mergeCell ref="H135:I135"/>
    <mergeCell ref="K135:M135"/>
    <mergeCell ref="F136:G136"/>
    <mergeCell ref="H136:I136"/>
    <mergeCell ref="K136:M136"/>
    <mergeCell ref="F133:G133"/>
    <mergeCell ref="H133:I133"/>
    <mergeCell ref="K133:M133"/>
    <mergeCell ref="F134:G134"/>
    <mergeCell ref="H134:I134"/>
    <mergeCell ref="K134:M134"/>
    <mergeCell ref="F131:G131"/>
    <mergeCell ref="H131:I131"/>
    <mergeCell ref="K131:M131"/>
    <mergeCell ref="F132:G132"/>
    <mergeCell ref="H132:I132"/>
    <mergeCell ref="K132:M132"/>
    <mergeCell ref="F129:G129"/>
    <mergeCell ref="H129:I129"/>
    <mergeCell ref="K129:M129"/>
    <mergeCell ref="F130:G130"/>
    <mergeCell ref="H130:I130"/>
    <mergeCell ref="K130:M130"/>
    <mergeCell ref="F127:G127"/>
    <mergeCell ref="H127:I127"/>
    <mergeCell ref="K127:M127"/>
    <mergeCell ref="F128:G128"/>
    <mergeCell ref="H128:I128"/>
    <mergeCell ref="K128:M128"/>
    <mergeCell ref="F125:G125"/>
    <mergeCell ref="H125:I125"/>
    <mergeCell ref="K125:M125"/>
    <mergeCell ref="F126:G126"/>
    <mergeCell ref="H126:I126"/>
    <mergeCell ref="K126:M126"/>
    <mergeCell ref="F123:G123"/>
    <mergeCell ref="H123:I123"/>
    <mergeCell ref="K123:M123"/>
    <mergeCell ref="F124:G124"/>
    <mergeCell ref="H124:I124"/>
    <mergeCell ref="K124:M124"/>
    <mergeCell ref="F121:G121"/>
    <mergeCell ref="H121:I121"/>
    <mergeCell ref="K121:M121"/>
    <mergeCell ref="F122:G122"/>
    <mergeCell ref="H122:I122"/>
    <mergeCell ref="K122:M122"/>
    <mergeCell ref="F119:G119"/>
    <mergeCell ref="H119:I119"/>
    <mergeCell ref="K119:M119"/>
    <mergeCell ref="F120:G120"/>
    <mergeCell ref="H120:I120"/>
    <mergeCell ref="K120:M120"/>
    <mergeCell ref="F117:G117"/>
    <mergeCell ref="H117:I117"/>
    <mergeCell ref="K117:M117"/>
    <mergeCell ref="F118:G118"/>
    <mergeCell ref="H118:I118"/>
    <mergeCell ref="K118:M118"/>
    <mergeCell ref="F115:G115"/>
    <mergeCell ref="H115:I115"/>
    <mergeCell ref="K115:M115"/>
    <mergeCell ref="F116:G116"/>
    <mergeCell ref="H116:I116"/>
    <mergeCell ref="K116:M116"/>
    <mergeCell ref="F113:G113"/>
    <mergeCell ref="H113:I113"/>
    <mergeCell ref="K113:M113"/>
    <mergeCell ref="F114:G114"/>
    <mergeCell ref="H114:I114"/>
    <mergeCell ref="K114:M114"/>
    <mergeCell ref="F111:G111"/>
    <mergeCell ref="H111:I111"/>
    <mergeCell ref="K111:M111"/>
    <mergeCell ref="F112:G112"/>
    <mergeCell ref="H112:I112"/>
    <mergeCell ref="K112:M112"/>
    <mergeCell ref="F109:G109"/>
    <mergeCell ref="H109:I109"/>
    <mergeCell ref="K109:M109"/>
    <mergeCell ref="F110:G110"/>
    <mergeCell ref="H110:I110"/>
    <mergeCell ref="K110:M110"/>
    <mergeCell ref="F107:G107"/>
    <mergeCell ref="H107:I107"/>
    <mergeCell ref="K107:M107"/>
    <mergeCell ref="F108:G108"/>
    <mergeCell ref="H108:I108"/>
    <mergeCell ref="K108:M108"/>
    <mergeCell ref="F105:G105"/>
    <mergeCell ref="H105:I105"/>
    <mergeCell ref="K105:M105"/>
    <mergeCell ref="F106:G106"/>
    <mergeCell ref="H106:I106"/>
    <mergeCell ref="K106:M106"/>
    <mergeCell ref="F103:G103"/>
    <mergeCell ref="H103:I103"/>
    <mergeCell ref="K103:M103"/>
    <mergeCell ref="F104:G104"/>
    <mergeCell ref="H104:I104"/>
    <mergeCell ref="K104:M104"/>
    <mergeCell ref="F101:G101"/>
    <mergeCell ref="H101:I101"/>
    <mergeCell ref="K101:M101"/>
    <mergeCell ref="F102:G102"/>
    <mergeCell ref="H102:I102"/>
    <mergeCell ref="K102:M102"/>
    <mergeCell ref="F99:G99"/>
    <mergeCell ref="H99:I99"/>
    <mergeCell ref="K99:M99"/>
    <mergeCell ref="F100:G100"/>
    <mergeCell ref="H100:I100"/>
    <mergeCell ref="K100:M100"/>
    <mergeCell ref="F97:G97"/>
    <mergeCell ref="H97:I97"/>
    <mergeCell ref="K97:M97"/>
    <mergeCell ref="F98:G98"/>
    <mergeCell ref="H98:I98"/>
    <mergeCell ref="K98:M98"/>
    <mergeCell ref="F95:G95"/>
    <mergeCell ref="H95:I95"/>
    <mergeCell ref="K95:M95"/>
    <mergeCell ref="F96:G96"/>
    <mergeCell ref="H96:I96"/>
    <mergeCell ref="K96:M96"/>
    <mergeCell ref="F93:G93"/>
    <mergeCell ref="H93:I93"/>
    <mergeCell ref="K93:M93"/>
    <mergeCell ref="F94:G94"/>
    <mergeCell ref="H94:I94"/>
    <mergeCell ref="K94:M94"/>
    <mergeCell ref="F91:G91"/>
    <mergeCell ref="H91:I91"/>
    <mergeCell ref="K91:M91"/>
    <mergeCell ref="F92:G92"/>
    <mergeCell ref="H92:I92"/>
    <mergeCell ref="K92:M92"/>
    <mergeCell ref="F89:G89"/>
    <mergeCell ref="H89:I89"/>
    <mergeCell ref="K89:M89"/>
    <mergeCell ref="F90:G90"/>
    <mergeCell ref="H90:I90"/>
    <mergeCell ref="K90:M90"/>
    <mergeCell ref="F87:G87"/>
    <mergeCell ref="H87:I87"/>
    <mergeCell ref="K87:M87"/>
    <mergeCell ref="F88:G88"/>
    <mergeCell ref="H88:I88"/>
    <mergeCell ref="K88:M88"/>
    <mergeCell ref="F85:G85"/>
    <mergeCell ref="H85:I85"/>
    <mergeCell ref="K85:M85"/>
    <mergeCell ref="F86:G86"/>
    <mergeCell ref="H86:I86"/>
    <mergeCell ref="K86:M86"/>
    <mergeCell ref="F83:G83"/>
    <mergeCell ref="H83:I83"/>
    <mergeCell ref="K83:M83"/>
    <mergeCell ref="F84:G84"/>
    <mergeCell ref="H84:I84"/>
    <mergeCell ref="K84:M84"/>
    <mergeCell ref="F81:G81"/>
    <mergeCell ref="H81:I81"/>
    <mergeCell ref="K81:M81"/>
    <mergeCell ref="F82:G82"/>
    <mergeCell ref="H82:I82"/>
    <mergeCell ref="K82:M82"/>
    <mergeCell ref="F79:G79"/>
    <mergeCell ref="H79:I79"/>
    <mergeCell ref="K79:M79"/>
    <mergeCell ref="F80:G80"/>
    <mergeCell ref="H80:I80"/>
    <mergeCell ref="K80:M80"/>
    <mergeCell ref="B76:M76"/>
    <mergeCell ref="F77:G77"/>
    <mergeCell ref="H77:I77"/>
    <mergeCell ref="K77:M77"/>
    <mergeCell ref="F78:G78"/>
    <mergeCell ref="H78:I78"/>
    <mergeCell ref="K78:M78"/>
    <mergeCell ref="F73:G73"/>
    <mergeCell ref="H73:I73"/>
    <mergeCell ref="K73:M73"/>
    <mergeCell ref="B74:C74"/>
    <mergeCell ref="F74:G74"/>
    <mergeCell ref="H74:I74"/>
    <mergeCell ref="K74:M74"/>
    <mergeCell ref="F71:G71"/>
    <mergeCell ref="H71:I71"/>
    <mergeCell ref="K71:M71"/>
    <mergeCell ref="F72:G72"/>
    <mergeCell ref="H72:I72"/>
    <mergeCell ref="K72:M72"/>
    <mergeCell ref="F69:G69"/>
    <mergeCell ref="H69:I69"/>
    <mergeCell ref="K69:M69"/>
    <mergeCell ref="F70:G70"/>
    <mergeCell ref="H70:I70"/>
    <mergeCell ref="K70:M70"/>
    <mergeCell ref="F67:G67"/>
    <mergeCell ref="H67:I67"/>
    <mergeCell ref="K67:M67"/>
    <mergeCell ref="F68:G68"/>
    <mergeCell ref="H68:I68"/>
    <mergeCell ref="K68:M68"/>
    <mergeCell ref="F65:G65"/>
    <mergeCell ref="H65:I65"/>
    <mergeCell ref="K65:M65"/>
    <mergeCell ref="F66:G66"/>
    <mergeCell ref="H66:I66"/>
    <mergeCell ref="K66:M66"/>
    <mergeCell ref="F63:G63"/>
    <mergeCell ref="H63:I63"/>
    <mergeCell ref="K63:M63"/>
    <mergeCell ref="F64:G64"/>
    <mergeCell ref="H64:I64"/>
    <mergeCell ref="K64:M64"/>
    <mergeCell ref="F61:G61"/>
    <mergeCell ref="H61:I61"/>
    <mergeCell ref="K61:M61"/>
    <mergeCell ref="F62:G62"/>
    <mergeCell ref="H62:I62"/>
    <mergeCell ref="K62:M62"/>
    <mergeCell ref="F59:G59"/>
    <mergeCell ref="H59:I59"/>
    <mergeCell ref="K59:M59"/>
    <mergeCell ref="F60:G60"/>
    <mergeCell ref="H60:I60"/>
    <mergeCell ref="K60:M60"/>
    <mergeCell ref="F57:G57"/>
    <mergeCell ref="H57:I57"/>
    <mergeCell ref="K57:M57"/>
    <mergeCell ref="F58:G58"/>
    <mergeCell ref="H58:I58"/>
    <mergeCell ref="K58:M58"/>
    <mergeCell ref="F55:G55"/>
    <mergeCell ref="H55:I55"/>
    <mergeCell ref="K55:M55"/>
    <mergeCell ref="F56:G56"/>
    <mergeCell ref="H56:I56"/>
    <mergeCell ref="K56:M56"/>
    <mergeCell ref="F53:G53"/>
    <mergeCell ref="H53:I53"/>
    <mergeCell ref="K53:M53"/>
    <mergeCell ref="F54:G54"/>
    <mergeCell ref="H54:I54"/>
    <mergeCell ref="K54:M54"/>
    <mergeCell ref="F51:G51"/>
    <mergeCell ref="H51:I51"/>
    <mergeCell ref="K51:M51"/>
    <mergeCell ref="F52:G52"/>
    <mergeCell ref="H52:I52"/>
    <mergeCell ref="K52:M52"/>
    <mergeCell ref="F49:G49"/>
    <mergeCell ref="H49:I49"/>
    <mergeCell ref="K49:M49"/>
    <mergeCell ref="F50:G50"/>
    <mergeCell ref="H50:I50"/>
    <mergeCell ref="K50:M50"/>
    <mergeCell ref="F47:G47"/>
    <mergeCell ref="H47:I47"/>
    <mergeCell ref="K47:M47"/>
    <mergeCell ref="F48:G48"/>
    <mergeCell ref="H48:I48"/>
    <mergeCell ref="K48:M48"/>
    <mergeCell ref="F45:G45"/>
    <mergeCell ref="H45:I45"/>
    <mergeCell ref="K45:M45"/>
    <mergeCell ref="F46:G46"/>
    <mergeCell ref="H46:I46"/>
    <mergeCell ref="K46:M46"/>
    <mergeCell ref="F43:G43"/>
    <mergeCell ref="H43:I43"/>
    <mergeCell ref="K43:M43"/>
    <mergeCell ref="F44:G44"/>
    <mergeCell ref="H44:I44"/>
    <mergeCell ref="K44:M44"/>
    <mergeCell ref="F41:G41"/>
    <mergeCell ref="H41:I41"/>
    <mergeCell ref="K41:M41"/>
    <mergeCell ref="F42:G42"/>
    <mergeCell ref="H42:I42"/>
    <mergeCell ref="K42:M42"/>
    <mergeCell ref="F39:G39"/>
    <mergeCell ref="H39:I39"/>
    <mergeCell ref="K39:M39"/>
    <mergeCell ref="F40:G40"/>
    <mergeCell ref="H40:I40"/>
    <mergeCell ref="K40:M40"/>
    <mergeCell ref="F37:G37"/>
    <mergeCell ref="H37:I37"/>
    <mergeCell ref="K37:M37"/>
    <mergeCell ref="F38:G38"/>
    <mergeCell ref="H38:I38"/>
    <mergeCell ref="K38:M38"/>
    <mergeCell ref="F35:G35"/>
    <mergeCell ref="H35:I35"/>
    <mergeCell ref="K35:M35"/>
    <mergeCell ref="F36:G36"/>
    <mergeCell ref="H36:I36"/>
    <mergeCell ref="K36:M36"/>
    <mergeCell ref="F33:G33"/>
    <mergeCell ref="H33:I33"/>
    <mergeCell ref="K33:M33"/>
    <mergeCell ref="F34:G34"/>
    <mergeCell ref="H34:I34"/>
    <mergeCell ref="K34:M34"/>
    <mergeCell ref="F31:G31"/>
    <mergeCell ref="H31:I31"/>
    <mergeCell ref="K31:M31"/>
    <mergeCell ref="F32:G32"/>
    <mergeCell ref="H32:I32"/>
    <mergeCell ref="K32:M32"/>
    <mergeCell ref="F29:G29"/>
    <mergeCell ref="H29:I29"/>
    <mergeCell ref="K29:M29"/>
    <mergeCell ref="F30:G30"/>
    <mergeCell ref="H30:I30"/>
    <mergeCell ref="K30:M30"/>
    <mergeCell ref="F27:G27"/>
    <mergeCell ref="H27:I27"/>
    <mergeCell ref="K27:M27"/>
    <mergeCell ref="F28:G28"/>
    <mergeCell ref="H28:I28"/>
    <mergeCell ref="K28:M28"/>
    <mergeCell ref="F25:G25"/>
    <mergeCell ref="H25:I25"/>
    <mergeCell ref="K25:M25"/>
    <mergeCell ref="F26:G26"/>
    <mergeCell ref="H26:I26"/>
    <mergeCell ref="K26:M26"/>
    <mergeCell ref="F23:G23"/>
    <mergeCell ref="H23:I23"/>
    <mergeCell ref="K23:M23"/>
    <mergeCell ref="F24:G24"/>
    <mergeCell ref="H24:I24"/>
    <mergeCell ref="K24:M24"/>
    <mergeCell ref="F21:G21"/>
    <mergeCell ref="H21:I21"/>
    <mergeCell ref="K21:M21"/>
    <mergeCell ref="F22:G22"/>
    <mergeCell ref="H22:I22"/>
    <mergeCell ref="K22:M22"/>
    <mergeCell ref="F19:G19"/>
    <mergeCell ref="H19:I19"/>
    <mergeCell ref="K19:M19"/>
    <mergeCell ref="F20:G20"/>
    <mergeCell ref="H20:I20"/>
    <mergeCell ref="K20:M20"/>
    <mergeCell ref="F17:G17"/>
    <mergeCell ref="H17:I17"/>
    <mergeCell ref="K17:M17"/>
    <mergeCell ref="F18:G18"/>
    <mergeCell ref="H18:I18"/>
    <mergeCell ref="K18:M18"/>
    <mergeCell ref="F15:G15"/>
    <mergeCell ref="H15:I15"/>
    <mergeCell ref="K15:M15"/>
    <mergeCell ref="F16:G16"/>
    <mergeCell ref="H16:I16"/>
    <mergeCell ref="K16:M16"/>
    <mergeCell ref="F13:G13"/>
    <mergeCell ref="H13:I13"/>
    <mergeCell ref="K13:M13"/>
    <mergeCell ref="F14:G14"/>
    <mergeCell ref="H14:I14"/>
    <mergeCell ref="K14:M14"/>
    <mergeCell ref="B9:C9"/>
    <mergeCell ref="B10:M10"/>
    <mergeCell ref="F11:G11"/>
    <mergeCell ref="H11:I11"/>
    <mergeCell ref="K11:M11"/>
    <mergeCell ref="F12:G12"/>
    <mergeCell ref="H12:I12"/>
    <mergeCell ref="K12:M12"/>
    <mergeCell ref="B1:M1"/>
    <mergeCell ref="B2:M2"/>
    <mergeCell ref="B3:M3"/>
    <mergeCell ref="B4:M4"/>
    <mergeCell ref="B6:C8"/>
    <mergeCell ref="E6:G8"/>
    <mergeCell ref="I6:I8"/>
    <mergeCell ref="J6:J8"/>
    <mergeCell ref="M6:M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5"/>
  <sheetViews>
    <sheetView zoomScale="60" zoomScaleNormal="60" zoomScalePageLayoutView="0" workbookViewId="0" topLeftCell="A1">
      <selection activeCell="A1" sqref="A1:I5"/>
    </sheetView>
  </sheetViews>
  <sheetFormatPr defaultColWidth="8.7109375" defaultRowHeight="12.75"/>
  <cols>
    <col min="1" max="1" width="40.28125" style="242" customWidth="1"/>
    <col min="2" max="7" width="3.421875" style="242" customWidth="1"/>
    <col min="8" max="8" width="55.421875" style="242" customWidth="1"/>
    <col min="9" max="9" width="18.8515625" style="242" customWidth="1"/>
    <col min="10" max="13" width="8.7109375" style="0" customWidth="1"/>
    <col min="14" max="14" width="8.7109375" style="232" customWidth="1"/>
    <col min="15" max="29" width="8.7109375" style="0" customWidth="1"/>
    <col min="30" max="30" width="8.7109375" style="232" customWidth="1"/>
    <col min="31" max="45" width="8.7109375" style="0" customWidth="1"/>
    <col min="46" max="46" width="8.7109375" style="232" customWidth="1"/>
    <col min="47" max="61" width="8.7109375" style="0" customWidth="1"/>
    <col min="62" max="62" width="8.7109375" style="232" customWidth="1"/>
    <col min="63" max="77" width="8.7109375" style="0" customWidth="1"/>
    <col min="78" max="78" width="8.7109375" style="232" customWidth="1"/>
    <col min="79" max="93" width="8.7109375" style="0" customWidth="1"/>
    <col min="94" max="94" width="8.7109375" style="232" customWidth="1"/>
    <col min="95" max="109" width="8.7109375" style="0" customWidth="1"/>
    <col min="110" max="110" width="8.7109375" style="232" customWidth="1"/>
    <col min="111" max="125" width="8.7109375" style="0" customWidth="1"/>
    <col min="126" max="126" width="8.7109375" style="232" customWidth="1"/>
    <col min="127" max="141" width="8.7109375" style="0" customWidth="1"/>
    <col min="142" max="142" width="8.7109375" style="232" customWidth="1"/>
    <col min="143" max="157" width="8.7109375" style="0" customWidth="1"/>
    <col min="158" max="158" width="8.7109375" style="232" customWidth="1"/>
    <col min="159" max="173" width="8.7109375" style="0" customWidth="1"/>
    <col min="174" max="174" width="8.7109375" style="232" customWidth="1"/>
    <col min="175" max="189" width="8.7109375" style="0" customWidth="1"/>
    <col min="190" max="190" width="8.7109375" style="232" customWidth="1"/>
    <col min="191" max="205" width="8.7109375" style="0" customWidth="1"/>
    <col min="206" max="206" width="8.7109375" style="232" customWidth="1"/>
    <col min="207" max="221" width="8.7109375" style="0" customWidth="1"/>
    <col min="222" max="222" width="8.7109375" style="232" customWidth="1"/>
    <col min="223" max="237" width="8.7109375" style="0" customWidth="1"/>
    <col min="238" max="238" width="8.7109375" style="232" customWidth="1"/>
    <col min="239" max="253" width="8.7109375" style="0" customWidth="1"/>
    <col min="254" max="254" width="8.7109375" style="232" customWidth="1"/>
  </cols>
  <sheetData>
    <row r="1" spans="1:9" ht="12.75">
      <c r="A1" s="425" t="s">
        <v>895</v>
      </c>
      <c r="B1" s="425"/>
      <c r="C1" s="425"/>
      <c r="D1" s="425"/>
      <c r="E1" s="425"/>
      <c r="F1" s="425"/>
      <c r="G1" s="425"/>
      <c r="H1" s="425"/>
      <c r="I1" s="425"/>
    </row>
    <row r="2" spans="1:9" ht="12">
      <c r="A2" s="426" t="s">
        <v>896</v>
      </c>
      <c r="B2" s="426"/>
      <c r="C2" s="426"/>
      <c r="D2" s="426"/>
      <c r="E2" s="426"/>
      <c r="F2" s="426"/>
      <c r="G2" s="426"/>
      <c r="H2" s="426"/>
      <c r="I2" s="426"/>
    </row>
    <row r="3" spans="1:9" ht="12">
      <c r="A3" s="426" t="s">
        <v>897</v>
      </c>
      <c r="B3" s="426"/>
      <c r="C3" s="426"/>
      <c r="D3" s="426"/>
      <c r="E3" s="426"/>
      <c r="F3" s="426"/>
      <c r="G3" s="426"/>
      <c r="H3" s="426"/>
      <c r="I3" s="426"/>
    </row>
    <row r="5" spans="1:9" ht="12.75">
      <c r="A5" s="243" t="s">
        <v>641</v>
      </c>
      <c r="B5" s="244"/>
      <c r="C5" s="244"/>
      <c r="D5" s="244"/>
      <c r="E5" s="244"/>
      <c r="F5" s="244"/>
      <c r="G5" s="244"/>
      <c r="H5" s="244"/>
      <c r="I5" s="243" t="s">
        <v>898</v>
      </c>
    </row>
    <row r="6" spans="1:9" ht="12.75">
      <c r="A6" s="242" t="s">
        <v>811</v>
      </c>
      <c r="B6" s="242">
        <v>2</v>
      </c>
      <c r="C6" s="242">
        <v>1</v>
      </c>
      <c r="D6" s="242">
        <v>1</v>
      </c>
      <c r="E6" s="242">
        <v>1</v>
      </c>
      <c r="F6" s="242">
        <v>1</v>
      </c>
      <c r="G6" s="242">
        <v>2</v>
      </c>
      <c r="H6" s="242" t="s">
        <v>11</v>
      </c>
      <c r="I6" s="245">
        <v>2740661</v>
      </c>
    </row>
    <row r="7" spans="1:9" ht="12.75">
      <c r="A7" s="242" t="s">
        <v>811</v>
      </c>
      <c r="B7" s="242">
        <v>2</v>
      </c>
      <c r="C7" s="242">
        <v>1</v>
      </c>
      <c r="D7" s="242">
        <v>1</v>
      </c>
      <c r="E7" s="242">
        <v>1</v>
      </c>
      <c r="F7" s="242">
        <v>2</v>
      </c>
      <c r="G7" s="242">
        <v>1</v>
      </c>
      <c r="H7" s="242" t="s">
        <v>812</v>
      </c>
      <c r="I7" s="245">
        <v>3353040</v>
      </c>
    </row>
    <row r="8" spans="1:9" ht="12.75">
      <c r="A8" s="242" t="s">
        <v>811</v>
      </c>
      <c r="B8" s="242">
        <v>2</v>
      </c>
      <c r="C8" s="242">
        <v>1</v>
      </c>
      <c r="D8" s="242">
        <v>1</v>
      </c>
      <c r="E8" s="242">
        <v>3</v>
      </c>
      <c r="F8" s="242">
        <v>1</v>
      </c>
      <c r="G8" s="242">
        <v>1</v>
      </c>
      <c r="H8" s="242" t="s">
        <v>813</v>
      </c>
      <c r="I8" s="245">
        <v>56364</v>
      </c>
    </row>
    <row r="9" spans="1:9" ht="12.75">
      <c r="A9" s="242" t="s">
        <v>811</v>
      </c>
      <c r="B9" s="242">
        <v>2</v>
      </c>
      <c r="C9" s="242">
        <v>1</v>
      </c>
      <c r="D9" s="242">
        <v>1</v>
      </c>
      <c r="E9" s="242">
        <v>9</v>
      </c>
      <c r="F9" s="242">
        <v>1</v>
      </c>
      <c r="G9" s="242">
        <v>2</v>
      </c>
      <c r="H9" s="242" t="s">
        <v>22</v>
      </c>
      <c r="I9" s="245">
        <v>155400</v>
      </c>
    </row>
    <row r="10" spans="1:9" ht="12.75">
      <c r="A10" s="242" t="s">
        <v>811</v>
      </c>
      <c r="B10" s="242">
        <v>2</v>
      </c>
      <c r="C10" s="242">
        <v>1</v>
      </c>
      <c r="D10" s="242">
        <v>1</v>
      </c>
      <c r="E10" s="242">
        <v>9</v>
      </c>
      <c r="F10" s="242">
        <v>1</v>
      </c>
      <c r="G10" s="242">
        <v>3</v>
      </c>
      <c r="H10" s="242" t="s">
        <v>24</v>
      </c>
      <c r="I10" s="245">
        <v>103600</v>
      </c>
    </row>
    <row r="11" spans="1:9" ht="12.75">
      <c r="A11" s="242" t="s">
        <v>811</v>
      </c>
      <c r="B11" s="242">
        <v>2</v>
      </c>
      <c r="C11" s="242">
        <v>1</v>
      </c>
      <c r="D11" s="242">
        <v>3</v>
      </c>
      <c r="E11" s="242">
        <v>1</v>
      </c>
      <c r="F11" s="242">
        <v>1</v>
      </c>
      <c r="G11" s="242">
        <v>5</v>
      </c>
      <c r="H11" s="242" t="s">
        <v>32</v>
      </c>
      <c r="I11" s="245">
        <v>257126</v>
      </c>
    </row>
    <row r="12" spans="1:9" ht="12.75">
      <c r="A12" s="242" t="s">
        <v>811</v>
      </c>
      <c r="B12" s="242">
        <v>2</v>
      </c>
      <c r="C12" s="242">
        <v>3</v>
      </c>
      <c r="D12" s="242">
        <v>1</v>
      </c>
      <c r="E12" s="242">
        <v>99</v>
      </c>
      <c r="F12" s="242">
        <v>1</v>
      </c>
      <c r="G12" s="242">
        <v>99</v>
      </c>
      <c r="H12" s="242" t="s">
        <v>78</v>
      </c>
      <c r="I12" s="245">
        <v>300000</v>
      </c>
    </row>
    <row r="13" spans="1:9" ht="12.75">
      <c r="A13" s="242" t="s">
        <v>811</v>
      </c>
      <c r="B13" s="242">
        <v>2</v>
      </c>
      <c r="C13" s="242">
        <v>3</v>
      </c>
      <c r="D13" s="242">
        <v>2</v>
      </c>
      <c r="E13" s="242">
        <v>2</v>
      </c>
      <c r="F13" s="242">
        <v>1</v>
      </c>
      <c r="G13" s="242">
        <v>1</v>
      </c>
      <c r="H13" s="242" t="s">
        <v>814</v>
      </c>
      <c r="I13" s="245">
        <v>530000</v>
      </c>
    </row>
    <row r="14" spans="1:9" ht="12.75">
      <c r="A14" s="242" t="s">
        <v>811</v>
      </c>
      <c r="B14" s="242">
        <v>2</v>
      </c>
      <c r="C14" s="242">
        <v>3</v>
      </c>
      <c r="D14" s="242">
        <v>2</v>
      </c>
      <c r="E14" s="242">
        <v>2</v>
      </c>
      <c r="F14" s="242">
        <v>1</v>
      </c>
      <c r="G14" s="242">
        <v>2</v>
      </c>
      <c r="H14" s="242" t="s">
        <v>162</v>
      </c>
      <c r="I14" s="245">
        <v>400000</v>
      </c>
    </row>
    <row r="15" spans="1:9" ht="12.75">
      <c r="A15" s="242" t="s">
        <v>811</v>
      </c>
      <c r="B15" s="242">
        <v>2</v>
      </c>
      <c r="C15" s="242">
        <v>3</v>
      </c>
      <c r="D15" s="242">
        <v>2</v>
      </c>
      <c r="E15" s="242">
        <v>2</v>
      </c>
      <c r="F15" s="242">
        <v>2</v>
      </c>
      <c r="G15" s="242">
        <v>2</v>
      </c>
      <c r="H15" s="242" t="s">
        <v>166</v>
      </c>
      <c r="I15" s="245">
        <v>95000</v>
      </c>
    </row>
    <row r="16" spans="1:9" ht="12.75">
      <c r="A16" s="242" t="s">
        <v>811</v>
      </c>
      <c r="B16" s="242">
        <v>2</v>
      </c>
      <c r="C16" s="242">
        <v>3</v>
      </c>
      <c r="D16" s="242">
        <v>2</v>
      </c>
      <c r="E16" s="242">
        <v>2</v>
      </c>
      <c r="F16" s="242">
        <v>2</v>
      </c>
      <c r="G16" s="242">
        <v>3</v>
      </c>
      <c r="H16" s="242" t="s">
        <v>168</v>
      </c>
      <c r="I16" s="245">
        <v>300000</v>
      </c>
    </row>
    <row r="17" spans="1:9" ht="12.75">
      <c r="A17" s="242" t="s">
        <v>811</v>
      </c>
      <c r="B17" s="242">
        <v>2</v>
      </c>
      <c r="C17" s="242">
        <v>3</v>
      </c>
      <c r="D17" s="242">
        <v>2</v>
      </c>
      <c r="E17" s="242">
        <v>7</v>
      </c>
      <c r="F17" s="242">
        <v>11</v>
      </c>
      <c r="G17" s="242">
        <v>99</v>
      </c>
      <c r="H17" s="242" t="s">
        <v>94</v>
      </c>
      <c r="I17" s="245">
        <v>600000</v>
      </c>
    </row>
    <row r="18" spans="1:9" ht="12.75">
      <c r="A18" s="242" t="s">
        <v>811</v>
      </c>
      <c r="B18" s="242">
        <v>2</v>
      </c>
      <c r="C18" s="242">
        <v>3</v>
      </c>
      <c r="D18" s="242">
        <v>2</v>
      </c>
      <c r="E18" s="242">
        <v>8</v>
      </c>
      <c r="F18" s="242">
        <v>1</v>
      </c>
      <c r="G18" s="242">
        <v>1</v>
      </c>
      <c r="H18" s="242" t="s">
        <v>96</v>
      </c>
      <c r="I18" s="245">
        <v>1476480</v>
      </c>
    </row>
    <row r="19" spans="1:9" ht="12.75">
      <c r="A19" s="242" t="s">
        <v>811</v>
      </c>
      <c r="B19" s="242">
        <v>2</v>
      </c>
      <c r="C19" s="242">
        <v>3</v>
      </c>
      <c r="D19" s="242">
        <v>2</v>
      </c>
      <c r="E19" s="242">
        <v>8</v>
      </c>
      <c r="F19" s="242">
        <v>1</v>
      </c>
      <c r="G19" s="242">
        <v>2</v>
      </c>
      <c r="H19" s="242" t="s">
        <v>98</v>
      </c>
      <c r="I19" s="245">
        <v>132883</v>
      </c>
    </row>
    <row r="20" spans="1:9" ht="12.75">
      <c r="A20" s="242" t="s">
        <v>811</v>
      </c>
      <c r="B20" s="242">
        <v>2</v>
      </c>
      <c r="C20" s="242">
        <v>3</v>
      </c>
      <c r="D20" s="242">
        <v>2</v>
      </c>
      <c r="E20" s="242">
        <v>8</v>
      </c>
      <c r="F20" s="242">
        <v>1</v>
      </c>
      <c r="G20" s="242">
        <v>4</v>
      </c>
      <c r="H20" s="242" t="s">
        <v>472</v>
      </c>
      <c r="I20" s="245">
        <v>67800</v>
      </c>
    </row>
    <row r="21" spans="1:9" ht="12.75">
      <c r="A21" s="242" t="s">
        <v>826</v>
      </c>
      <c r="B21" s="242">
        <v>2</v>
      </c>
      <c r="C21" s="242">
        <v>1</v>
      </c>
      <c r="D21" s="242">
        <v>1</v>
      </c>
      <c r="E21" s="242">
        <v>5</v>
      </c>
      <c r="F21" s="242">
        <v>1</v>
      </c>
      <c r="G21" s="242">
        <v>1</v>
      </c>
      <c r="H21" s="242" t="s">
        <v>17</v>
      </c>
      <c r="I21" s="245">
        <v>55124836</v>
      </c>
    </row>
    <row r="22" spans="1:9" ht="12.75">
      <c r="A22" s="242" t="s">
        <v>826</v>
      </c>
      <c r="B22" s="242">
        <v>2</v>
      </c>
      <c r="C22" s="242">
        <v>1</v>
      </c>
      <c r="D22" s="242">
        <v>1</v>
      </c>
      <c r="E22" s="242">
        <v>9</v>
      </c>
      <c r="F22" s="242">
        <v>1</v>
      </c>
      <c r="G22" s="242">
        <v>2</v>
      </c>
      <c r="H22" s="242" t="s">
        <v>827</v>
      </c>
      <c r="I22" s="245">
        <v>497490</v>
      </c>
    </row>
    <row r="23" spans="1:9" ht="12.75">
      <c r="A23" s="242" t="s">
        <v>826</v>
      </c>
      <c r="B23" s="242">
        <v>2</v>
      </c>
      <c r="C23" s="242">
        <v>1</v>
      </c>
      <c r="D23" s="242">
        <v>1</v>
      </c>
      <c r="E23" s="242">
        <v>9</v>
      </c>
      <c r="F23" s="242">
        <v>1</v>
      </c>
      <c r="G23" s="242">
        <v>3</v>
      </c>
      <c r="H23" s="242" t="s">
        <v>828</v>
      </c>
      <c r="I23" s="245">
        <v>320060</v>
      </c>
    </row>
    <row r="24" spans="1:9" ht="12.75">
      <c r="A24" s="242" t="s">
        <v>826</v>
      </c>
      <c r="B24" s="242">
        <v>2</v>
      </c>
      <c r="C24" s="242">
        <v>1</v>
      </c>
      <c r="D24" s="242">
        <v>3</v>
      </c>
      <c r="E24" s="242">
        <v>1</v>
      </c>
      <c r="F24" s="242">
        <v>1</v>
      </c>
      <c r="G24" s="242">
        <v>5</v>
      </c>
      <c r="H24" s="242" t="s">
        <v>829</v>
      </c>
      <c r="I24" s="245">
        <v>4963421</v>
      </c>
    </row>
    <row r="25" spans="1:9" ht="12.75">
      <c r="A25" s="242" t="s">
        <v>826</v>
      </c>
      <c r="B25" s="242">
        <v>2</v>
      </c>
      <c r="C25" s="242">
        <v>5</v>
      </c>
      <c r="D25" s="242">
        <v>3</v>
      </c>
      <c r="E25" s="242">
        <v>1</v>
      </c>
      <c r="F25" s="242">
        <v>1</v>
      </c>
      <c r="G25" s="242">
        <v>2</v>
      </c>
      <c r="H25" s="242" t="s">
        <v>100</v>
      </c>
      <c r="I25" s="245">
        <v>1561655</v>
      </c>
    </row>
    <row r="26" spans="1:9" ht="12.75">
      <c r="A26" s="242" t="s">
        <v>841</v>
      </c>
      <c r="B26" s="242">
        <v>2</v>
      </c>
      <c r="C26" s="242">
        <v>3</v>
      </c>
      <c r="D26" s="242">
        <v>1</v>
      </c>
      <c r="E26" s="242">
        <v>1</v>
      </c>
      <c r="F26" s="242">
        <v>1</v>
      </c>
      <c r="G26" s="242">
        <v>1</v>
      </c>
      <c r="H26" s="242" t="s">
        <v>42</v>
      </c>
      <c r="I26" s="245">
        <v>5000</v>
      </c>
    </row>
    <row r="27" spans="1:9" ht="12.75">
      <c r="A27" s="242" t="s">
        <v>841</v>
      </c>
      <c r="B27" s="242">
        <v>2</v>
      </c>
      <c r="C27" s="242">
        <v>3</v>
      </c>
      <c r="D27" s="242">
        <v>1</v>
      </c>
      <c r="E27" s="242">
        <v>5</v>
      </c>
      <c r="F27" s="242">
        <v>1</v>
      </c>
      <c r="G27" s="242">
        <v>1</v>
      </c>
      <c r="H27" s="242" t="s">
        <v>842</v>
      </c>
      <c r="I27" s="245">
        <v>800</v>
      </c>
    </row>
    <row r="28" spans="1:9" ht="12.75">
      <c r="A28" s="242" t="s">
        <v>841</v>
      </c>
      <c r="B28" s="242">
        <v>2</v>
      </c>
      <c r="C28" s="242">
        <v>3</v>
      </c>
      <c r="D28" s="242">
        <v>1</v>
      </c>
      <c r="E28" s="242">
        <v>5</v>
      </c>
      <c r="F28" s="242">
        <v>1</v>
      </c>
      <c r="G28" s="242">
        <v>2</v>
      </c>
      <c r="H28" s="242" t="s">
        <v>138</v>
      </c>
      <c r="I28" s="245">
        <v>3500</v>
      </c>
    </row>
    <row r="29" spans="1:9" ht="12.75">
      <c r="A29" s="242" t="s">
        <v>841</v>
      </c>
      <c r="B29" s="242">
        <v>2</v>
      </c>
      <c r="C29" s="242">
        <v>3</v>
      </c>
      <c r="D29" s="242">
        <v>2</v>
      </c>
      <c r="E29" s="242">
        <v>1</v>
      </c>
      <c r="F29" s="242">
        <v>2</v>
      </c>
      <c r="G29" s="242">
        <v>1</v>
      </c>
      <c r="H29" s="242" t="s">
        <v>154</v>
      </c>
      <c r="I29" s="245">
        <v>18000</v>
      </c>
    </row>
    <row r="30" spans="1:9" ht="12.75">
      <c r="A30" s="242" t="s">
        <v>841</v>
      </c>
      <c r="B30" s="242">
        <v>2</v>
      </c>
      <c r="C30" s="242">
        <v>3</v>
      </c>
      <c r="D30" s="242">
        <v>2</v>
      </c>
      <c r="E30" s="242">
        <v>7</v>
      </c>
      <c r="F30" s="242">
        <v>11</v>
      </c>
      <c r="G30" s="242">
        <v>6</v>
      </c>
      <c r="H30" s="242" t="s">
        <v>816</v>
      </c>
      <c r="I30" s="245">
        <v>2000</v>
      </c>
    </row>
    <row r="31" spans="1:9" ht="12.75">
      <c r="A31" s="242" t="s">
        <v>841</v>
      </c>
      <c r="B31" s="242">
        <v>2</v>
      </c>
      <c r="C31" s="242">
        <v>3</v>
      </c>
      <c r="D31" s="242">
        <v>2</v>
      </c>
      <c r="E31" s="242">
        <v>7</v>
      </c>
      <c r="F31" s="242">
        <v>11</v>
      </c>
      <c r="G31" s="242">
        <v>99</v>
      </c>
      <c r="H31" s="242" t="s">
        <v>836</v>
      </c>
      <c r="I31" s="245">
        <v>140700</v>
      </c>
    </row>
    <row r="32" spans="1:9" ht="12.75">
      <c r="A32" s="242" t="s">
        <v>841</v>
      </c>
      <c r="B32" s="242">
        <v>2</v>
      </c>
      <c r="C32" s="242">
        <v>3</v>
      </c>
      <c r="D32" s="242">
        <v>2</v>
      </c>
      <c r="E32" s="242">
        <v>7</v>
      </c>
      <c r="F32" s="242">
        <v>3</v>
      </c>
      <c r="G32" s="242">
        <v>2</v>
      </c>
      <c r="H32" s="242" t="s">
        <v>200</v>
      </c>
      <c r="I32" s="245">
        <v>30000</v>
      </c>
    </row>
    <row r="33" spans="1:9" ht="12.75">
      <c r="A33" s="242" t="s">
        <v>844</v>
      </c>
      <c r="B33" s="242">
        <v>2</v>
      </c>
      <c r="C33" s="242">
        <v>3</v>
      </c>
      <c r="D33" s="242">
        <v>1</v>
      </c>
      <c r="E33" s="242">
        <v>1</v>
      </c>
      <c r="F33" s="242">
        <v>1</v>
      </c>
      <c r="G33" s="242">
        <v>1</v>
      </c>
      <c r="H33" s="242" t="s">
        <v>42</v>
      </c>
      <c r="I33" s="245">
        <v>2200000</v>
      </c>
    </row>
    <row r="34" spans="1:9" ht="12.75">
      <c r="A34" s="242" t="s">
        <v>844</v>
      </c>
      <c r="B34" s="242">
        <v>2</v>
      </c>
      <c r="C34" s="242">
        <v>3</v>
      </c>
      <c r="D34" s="242">
        <v>1</v>
      </c>
      <c r="E34" s="242">
        <v>8</v>
      </c>
      <c r="F34" s="242">
        <v>2</v>
      </c>
      <c r="G34" s="242">
        <v>1</v>
      </c>
      <c r="H34" s="242" t="s">
        <v>845</v>
      </c>
      <c r="I34" s="245">
        <v>25000</v>
      </c>
    </row>
    <row r="35" spans="1:9" ht="12.75">
      <c r="A35" s="242" t="s">
        <v>844</v>
      </c>
      <c r="B35" s="242">
        <v>2</v>
      </c>
      <c r="C35" s="242">
        <v>3</v>
      </c>
      <c r="D35" s="242">
        <v>2</v>
      </c>
      <c r="E35" s="242">
        <v>9</v>
      </c>
      <c r="F35" s="242">
        <v>1</v>
      </c>
      <c r="G35" s="242">
        <v>1</v>
      </c>
      <c r="H35" s="242" t="s">
        <v>846</v>
      </c>
      <c r="I35" s="245">
        <v>387600</v>
      </c>
    </row>
    <row r="36" spans="1:9" ht="12.75">
      <c r="A36" s="242" t="s">
        <v>849</v>
      </c>
      <c r="B36" s="242">
        <v>2</v>
      </c>
      <c r="C36" s="242">
        <v>3</v>
      </c>
      <c r="D36" s="242">
        <v>2</v>
      </c>
      <c r="E36" s="242">
        <v>7</v>
      </c>
      <c r="F36" s="242">
        <v>11</v>
      </c>
      <c r="G36" s="242">
        <v>99</v>
      </c>
      <c r="H36" s="242" t="s">
        <v>94</v>
      </c>
      <c r="I36" s="245">
        <v>200000</v>
      </c>
    </row>
    <row r="37" spans="1:9" ht="12.75">
      <c r="A37" s="242" t="s">
        <v>849</v>
      </c>
      <c r="B37" s="242">
        <v>2</v>
      </c>
      <c r="C37" s="242">
        <v>3</v>
      </c>
      <c r="D37" s="242">
        <v>2</v>
      </c>
      <c r="E37" s="242">
        <v>7</v>
      </c>
      <c r="F37" s="242">
        <v>2</v>
      </c>
      <c r="G37" s="242">
        <v>1</v>
      </c>
      <c r="H37" s="242" t="s">
        <v>86</v>
      </c>
      <c r="I37" s="245">
        <v>30000</v>
      </c>
    </row>
    <row r="38" spans="1:9" ht="12.75">
      <c r="A38" s="242" t="s">
        <v>849</v>
      </c>
      <c r="B38" s="242">
        <v>2</v>
      </c>
      <c r="C38" s="242">
        <v>3</v>
      </c>
      <c r="D38" s="242">
        <v>2</v>
      </c>
      <c r="E38" s="242">
        <v>7</v>
      </c>
      <c r="F38" s="242">
        <v>4</v>
      </c>
      <c r="G38" s="242">
        <v>99</v>
      </c>
      <c r="H38" s="242" t="s">
        <v>92</v>
      </c>
      <c r="I38" s="245">
        <v>110000</v>
      </c>
    </row>
    <row r="39" spans="1:9" ht="12.75">
      <c r="A39" s="242" t="s">
        <v>849</v>
      </c>
      <c r="B39" s="242">
        <v>2</v>
      </c>
      <c r="C39" s="242">
        <v>3</v>
      </c>
      <c r="D39" s="242">
        <v>2</v>
      </c>
      <c r="E39" s="242">
        <v>9</v>
      </c>
      <c r="F39" s="242">
        <v>1</v>
      </c>
      <c r="G39" s="242">
        <v>1</v>
      </c>
      <c r="H39" s="242" t="s">
        <v>846</v>
      </c>
      <c r="I39" s="245">
        <v>326000</v>
      </c>
    </row>
    <row r="40" spans="1:9" ht="12.75">
      <c r="A40" s="242" t="s">
        <v>856</v>
      </c>
      <c r="B40" s="242">
        <v>2</v>
      </c>
      <c r="C40" s="242">
        <v>3</v>
      </c>
      <c r="D40" s="242">
        <v>1</v>
      </c>
      <c r="E40" s="242">
        <v>11</v>
      </c>
      <c r="F40" s="242">
        <v>1</v>
      </c>
      <c r="G40" s="242">
        <v>5</v>
      </c>
      <c r="H40" s="242" t="s">
        <v>70</v>
      </c>
      <c r="I40" s="245">
        <v>50000</v>
      </c>
    </row>
    <row r="41" spans="1:9" ht="12.75">
      <c r="A41" s="242" t="s">
        <v>856</v>
      </c>
      <c r="B41" s="242">
        <v>2</v>
      </c>
      <c r="C41" s="242">
        <v>3</v>
      </c>
      <c r="D41" s="242">
        <v>1</v>
      </c>
      <c r="E41" s="242">
        <v>11</v>
      </c>
      <c r="F41" s="242">
        <v>1</v>
      </c>
      <c r="G41" s="242">
        <v>6</v>
      </c>
      <c r="H41" s="242" t="s">
        <v>72</v>
      </c>
      <c r="I41" s="245">
        <v>50000</v>
      </c>
    </row>
    <row r="42" spans="1:9" ht="12.75">
      <c r="A42" s="242" t="s">
        <v>856</v>
      </c>
      <c r="B42" s="242">
        <v>2</v>
      </c>
      <c r="C42" s="242">
        <v>3</v>
      </c>
      <c r="D42" s="242">
        <v>1</v>
      </c>
      <c r="E42" s="242">
        <v>5</v>
      </c>
      <c r="F42" s="242">
        <v>3</v>
      </c>
      <c r="G42" s="242">
        <v>1</v>
      </c>
      <c r="H42" s="242" t="s">
        <v>50</v>
      </c>
      <c r="I42" s="245">
        <v>150000</v>
      </c>
    </row>
    <row r="43" spans="1:9" ht="12.75">
      <c r="A43" s="242" t="s">
        <v>856</v>
      </c>
      <c r="B43" s="242">
        <v>2</v>
      </c>
      <c r="C43" s="242">
        <v>3</v>
      </c>
      <c r="D43" s="242">
        <v>1</v>
      </c>
      <c r="E43" s="242">
        <v>99</v>
      </c>
      <c r="F43" s="242">
        <v>1</v>
      </c>
      <c r="G43" s="242">
        <v>99</v>
      </c>
      <c r="H43" s="242" t="s">
        <v>78</v>
      </c>
      <c r="I43" s="245">
        <v>175000</v>
      </c>
    </row>
    <row r="44" spans="1:9" ht="12.75">
      <c r="A44" s="242" t="s">
        <v>856</v>
      </c>
      <c r="B44" s="242">
        <v>2</v>
      </c>
      <c r="C44" s="242">
        <v>3</v>
      </c>
      <c r="D44" s="242">
        <v>2</v>
      </c>
      <c r="E44" s="242">
        <v>4</v>
      </c>
      <c r="F44" s="242">
        <v>6</v>
      </c>
      <c r="G44" s="242">
        <v>1</v>
      </c>
      <c r="H44" s="242" t="s">
        <v>521</v>
      </c>
      <c r="I44" s="245">
        <v>1300000</v>
      </c>
    </row>
    <row r="45" spans="1:9" ht="12.75">
      <c r="A45" s="242" t="s">
        <v>856</v>
      </c>
      <c r="B45" s="242">
        <v>2</v>
      </c>
      <c r="C45" s="242">
        <v>3</v>
      </c>
      <c r="D45" s="242">
        <v>2</v>
      </c>
      <c r="E45" s="242">
        <v>4</v>
      </c>
      <c r="F45" s="242">
        <v>7</v>
      </c>
      <c r="G45" s="242">
        <v>1</v>
      </c>
      <c r="H45" s="242" t="s">
        <v>857</v>
      </c>
      <c r="I45" s="245">
        <v>1800000</v>
      </c>
    </row>
    <row r="46" spans="1:9" ht="12.75">
      <c r="A46" s="242" t="s">
        <v>856</v>
      </c>
      <c r="B46" s="242">
        <v>2</v>
      </c>
      <c r="C46" s="242">
        <v>3</v>
      </c>
      <c r="D46" s="242">
        <v>2</v>
      </c>
      <c r="E46" s="242">
        <v>4</v>
      </c>
      <c r="F46" s="242">
        <v>99</v>
      </c>
      <c r="G46" s="242">
        <v>99</v>
      </c>
      <c r="H46" s="242" t="s">
        <v>84</v>
      </c>
      <c r="I46" s="245">
        <v>4700000</v>
      </c>
    </row>
    <row r="47" spans="1:9" ht="12.75">
      <c r="A47" s="242" t="s">
        <v>856</v>
      </c>
      <c r="B47" s="242">
        <v>2</v>
      </c>
      <c r="C47" s="242">
        <v>3</v>
      </c>
      <c r="D47" s="242">
        <v>2</v>
      </c>
      <c r="E47" s="242">
        <v>7</v>
      </c>
      <c r="F47" s="242">
        <v>11</v>
      </c>
      <c r="G47" s="242">
        <v>3</v>
      </c>
      <c r="H47" s="242" t="s">
        <v>858</v>
      </c>
      <c r="I47" s="245">
        <v>513360</v>
      </c>
    </row>
    <row r="48" spans="1:9" ht="12.75">
      <c r="A48" s="242" t="s">
        <v>856</v>
      </c>
      <c r="B48" s="242">
        <v>2</v>
      </c>
      <c r="C48" s="242">
        <v>3</v>
      </c>
      <c r="D48" s="242">
        <v>2</v>
      </c>
      <c r="E48" s="242">
        <v>7</v>
      </c>
      <c r="F48" s="242">
        <v>11</v>
      </c>
      <c r="G48" s="242">
        <v>99</v>
      </c>
      <c r="H48" s="242" t="s">
        <v>836</v>
      </c>
      <c r="I48" s="245">
        <v>70000</v>
      </c>
    </row>
    <row r="49" spans="1:9" ht="12.75">
      <c r="A49" s="242" t="s">
        <v>861</v>
      </c>
      <c r="B49" s="242">
        <v>2</v>
      </c>
      <c r="C49" s="242">
        <v>1</v>
      </c>
      <c r="D49" s="242">
        <v>1</v>
      </c>
      <c r="E49" s="242">
        <v>1</v>
      </c>
      <c r="F49" s="242">
        <v>1</v>
      </c>
      <c r="G49" s="242">
        <v>7</v>
      </c>
      <c r="H49" s="242" t="s">
        <v>466</v>
      </c>
      <c r="I49" s="245">
        <v>840000</v>
      </c>
    </row>
    <row r="50" spans="1:9" ht="12.75">
      <c r="A50" s="242" t="s">
        <v>861</v>
      </c>
      <c r="B50" s="242">
        <v>2</v>
      </c>
      <c r="C50" s="242">
        <v>1</v>
      </c>
      <c r="D50" s="242">
        <v>1</v>
      </c>
      <c r="E50" s="242">
        <v>9</v>
      </c>
      <c r="F50" s="242">
        <v>1</v>
      </c>
      <c r="G50" s="242">
        <v>2</v>
      </c>
      <c r="H50" s="242" t="s">
        <v>22</v>
      </c>
      <c r="I50" s="245">
        <v>140000</v>
      </c>
    </row>
    <row r="51" spans="1:9" ht="12.75">
      <c r="A51" s="242" t="s">
        <v>861</v>
      </c>
      <c r="B51" s="242">
        <v>2</v>
      </c>
      <c r="C51" s="242">
        <v>1</v>
      </c>
      <c r="D51" s="242">
        <v>1</v>
      </c>
      <c r="E51" s="242">
        <v>9</v>
      </c>
      <c r="F51" s="242">
        <v>2</v>
      </c>
      <c r="G51" s="242">
        <v>1</v>
      </c>
      <c r="H51" s="242" t="s">
        <v>862</v>
      </c>
      <c r="I51" s="245">
        <v>70000</v>
      </c>
    </row>
    <row r="52" spans="1:9" ht="12.75">
      <c r="A52" s="242" t="s">
        <v>861</v>
      </c>
      <c r="B52" s="242">
        <v>2</v>
      </c>
      <c r="C52" s="242">
        <v>1</v>
      </c>
      <c r="D52" s="242">
        <v>3</v>
      </c>
      <c r="E52" s="242">
        <v>1</v>
      </c>
      <c r="F52" s="242">
        <v>1</v>
      </c>
      <c r="G52" s="242">
        <v>5</v>
      </c>
      <c r="H52" s="242" t="s">
        <v>32</v>
      </c>
      <c r="I52" s="245">
        <v>75600</v>
      </c>
    </row>
    <row r="53" spans="1:9" ht="12.75">
      <c r="A53" s="242" t="s">
        <v>863</v>
      </c>
      <c r="B53" s="242">
        <v>2</v>
      </c>
      <c r="C53" s="242">
        <v>3</v>
      </c>
      <c r="D53" s="242">
        <v>1</v>
      </c>
      <c r="E53" s="242">
        <v>99</v>
      </c>
      <c r="F53" s="242">
        <v>1</v>
      </c>
      <c r="G53" s="242">
        <v>99</v>
      </c>
      <c r="H53" s="242" t="s">
        <v>78</v>
      </c>
      <c r="I53" s="245">
        <v>357508</v>
      </c>
    </row>
    <row r="54" spans="1:9" ht="12.75">
      <c r="A54" s="242" t="s">
        <v>863</v>
      </c>
      <c r="B54" s="242">
        <v>2</v>
      </c>
      <c r="C54" s="242">
        <v>3</v>
      </c>
      <c r="D54" s="242">
        <v>2</v>
      </c>
      <c r="E54" s="242">
        <v>2</v>
      </c>
      <c r="F54" s="242">
        <v>1</v>
      </c>
      <c r="G54" s="242">
        <v>1</v>
      </c>
      <c r="H54" s="242" t="s">
        <v>814</v>
      </c>
      <c r="I54" s="245">
        <v>300000</v>
      </c>
    </row>
    <row r="55" spans="1:9" ht="12.75">
      <c r="A55" s="242" t="s">
        <v>863</v>
      </c>
      <c r="B55" s="242">
        <v>2</v>
      </c>
      <c r="C55" s="242">
        <v>3</v>
      </c>
      <c r="D55" s="242">
        <v>2</v>
      </c>
      <c r="E55" s="242">
        <v>2</v>
      </c>
      <c r="F55" s="242">
        <v>1</v>
      </c>
      <c r="G55" s="242">
        <v>2</v>
      </c>
      <c r="H55" s="242" t="s">
        <v>864</v>
      </c>
      <c r="I55" s="245">
        <v>200000</v>
      </c>
    </row>
    <row r="56" spans="1:9" ht="12.75">
      <c r="A56" s="242" t="s">
        <v>863</v>
      </c>
      <c r="B56" s="242">
        <v>2</v>
      </c>
      <c r="C56" s="242">
        <v>3</v>
      </c>
      <c r="D56" s="242">
        <v>2</v>
      </c>
      <c r="E56" s="242">
        <v>2</v>
      </c>
      <c r="F56" s="242">
        <v>2</v>
      </c>
      <c r="G56" s="242">
        <v>2</v>
      </c>
      <c r="H56" s="242" t="s">
        <v>166</v>
      </c>
      <c r="I56" s="245">
        <v>50000</v>
      </c>
    </row>
    <row r="57" spans="1:9" ht="12.75">
      <c r="A57" s="242" t="s">
        <v>863</v>
      </c>
      <c r="B57" s="242">
        <v>2</v>
      </c>
      <c r="C57" s="242">
        <v>3</v>
      </c>
      <c r="D57" s="242">
        <v>2</v>
      </c>
      <c r="E57" s="242">
        <v>2</v>
      </c>
      <c r="F57" s="242">
        <v>2</v>
      </c>
      <c r="G57" s="242">
        <v>3</v>
      </c>
      <c r="H57" s="242" t="s">
        <v>168</v>
      </c>
      <c r="I57" s="245">
        <v>400000</v>
      </c>
    </row>
    <row r="58" spans="1:9" ht="12.75">
      <c r="A58" s="242" t="s">
        <v>863</v>
      </c>
      <c r="B58" s="242">
        <v>2</v>
      </c>
      <c r="C58" s="242">
        <v>5</v>
      </c>
      <c r="D58" s="242">
        <v>4</v>
      </c>
      <c r="E58" s="242">
        <v>1</v>
      </c>
      <c r="F58" s="242">
        <v>3</v>
      </c>
      <c r="G58" s="242">
        <v>1</v>
      </c>
      <c r="H58" s="242" t="s">
        <v>865</v>
      </c>
      <c r="I58" s="245">
        <v>74959</v>
      </c>
    </row>
    <row r="59" spans="1:9" ht="12.75">
      <c r="A59" s="242" t="s">
        <v>871</v>
      </c>
      <c r="B59" s="242">
        <v>2</v>
      </c>
      <c r="C59" s="242">
        <v>1</v>
      </c>
      <c r="D59" s="242">
        <v>1</v>
      </c>
      <c r="E59" s="242">
        <v>1</v>
      </c>
      <c r="F59" s="242">
        <v>1</v>
      </c>
      <c r="G59" s="242">
        <v>2</v>
      </c>
      <c r="H59" s="242" t="s">
        <v>11</v>
      </c>
      <c r="I59" s="245">
        <v>3446286</v>
      </c>
    </row>
    <row r="60" spans="1:9" ht="12.75">
      <c r="A60" s="242" t="s">
        <v>871</v>
      </c>
      <c r="B60" s="242">
        <v>2</v>
      </c>
      <c r="C60" s="242">
        <v>1</v>
      </c>
      <c r="D60" s="242">
        <v>1</v>
      </c>
      <c r="E60" s="242">
        <v>1</v>
      </c>
      <c r="F60" s="242">
        <v>2</v>
      </c>
      <c r="G60" s="242">
        <v>1</v>
      </c>
      <c r="H60" s="242" t="s">
        <v>15</v>
      </c>
      <c r="I60" s="245">
        <v>3073800</v>
      </c>
    </row>
    <row r="61" spans="1:9" ht="12.75">
      <c r="A61" s="242" t="s">
        <v>871</v>
      </c>
      <c r="B61" s="242">
        <v>2</v>
      </c>
      <c r="C61" s="242">
        <v>1</v>
      </c>
      <c r="D61" s="242">
        <v>1</v>
      </c>
      <c r="E61" s="242">
        <v>5</v>
      </c>
      <c r="F61" s="242">
        <v>1</v>
      </c>
      <c r="G61" s="242">
        <v>1</v>
      </c>
      <c r="H61" s="242" t="s">
        <v>813</v>
      </c>
      <c r="I61" s="245">
        <v>5838327</v>
      </c>
    </row>
    <row r="62" spans="1:9" ht="12.75">
      <c r="A62" s="242" t="s">
        <v>871</v>
      </c>
      <c r="B62" s="242">
        <v>2</v>
      </c>
      <c r="C62" s="242">
        <v>1</v>
      </c>
      <c r="D62" s="242">
        <v>1</v>
      </c>
      <c r="E62" s="242">
        <v>9</v>
      </c>
      <c r="F62" s="242">
        <v>1</v>
      </c>
      <c r="G62" s="242">
        <v>2</v>
      </c>
      <c r="H62" s="242" t="s">
        <v>827</v>
      </c>
      <c r="I62" s="245">
        <v>167460</v>
      </c>
    </row>
    <row r="63" spans="1:9" ht="12.75">
      <c r="A63" s="242" t="s">
        <v>871</v>
      </c>
      <c r="B63" s="242">
        <v>2</v>
      </c>
      <c r="C63" s="242">
        <v>1</v>
      </c>
      <c r="D63" s="242">
        <v>1</v>
      </c>
      <c r="E63" s="242">
        <v>9</v>
      </c>
      <c r="F63" s="242">
        <v>1</v>
      </c>
      <c r="G63" s="242">
        <v>3</v>
      </c>
      <c r="H63" s="242" t="s">
        <v>24</v>
      </c>
      <c r="I63" s="245">
        <v>102040</v>
      </c>
    </row>
    <row r="64" spans="1:9" ht="12.75">
      <c r="A64" s="242" t="s">
        <v>871</v>
      </c>
      <c r="B64" s="242">
        <v>2</v>
      </c>
      <c r="C64" s="242">
        <v>1</v>
      </c>
      <c r="D64" s="242">
        <v>1</v>
      </c>
      <c r="E64" s="242">
        <v>9</v>
      </c>
      <c r="F64" s="242">
        <v>2</v>
      </c>
      <c r="G64" s="242">
        <v>1</v>
      </c>
      <c r="H64" s="242" t="s">
        <v>26</v>
      </c>
      <c r="I64" s="245">
        <v>325488</v>
      </c>
    </row>
    <row r="65" spans="1:9" ht="12.75">
      <c r="A65" s="242" t="s">
        <v>871</v>
      </c>
      <c r="B65" s="242">
        <v>2</v>
      </c>
      <c r="C65" s="242">
        <v>1</v>
      </c>
      <c r="D65" s="242">
        <v>1</v>
      </c>
      <c r="E65" s="242">
        <v>9</v>
      </c>
      <c r="F65" s="242">
        <v>3</v>
      </c>
      <c r="G65" s="242">
        <v>1</v>
      </c>
      <c r="H65" s="242" t="s">
        <v>28</v>
      </c>
      <c r="I65" s="245">
        <v>201676</v>
      </c>
    </row>
    <row r="66" spans="1:9" ht="12.75">
      <c r="A66" s="242" t="s">
        <v>871</v>
      </c>
      <c r="B66" s="242">
        <v>2</v>
      </c>
      <c r="C66" s="242">
        <v>1</v>
      </c>
      <c r="D66" s="242">
        <v>1</v>
      </c>
      <c r="E66" s="242">
        <v>9</v>
      </c>
      <c r="F66" s="242">
        <v>3</v>
      </c>
      <c r="G66" s="242">
        <v>3</v>
      </c>
      <c r="H66" s="242" t="s">
        <v>30</v>
      </c>
      <c r="I66" s="245">
        <v>26920</v>
      </c>
    </row>
    <row r="67" spans="1:9" ht="12.75">
      <c r="A67" s="242" t="s">
        <v>871</v>
      </c>
      <c r="B67" s="242">
        <v>2</v>
      </c>
      <c r="C67" s="242">
        <v>1</v>
      </c>
      <c r="D67" s="242">
        <v>3</v>
      </c>
      <c r="E67" s="242">
        <v>1</v>
      </c>
      <c r="F67" s="242">
        <v>1</v>
      </c>
      <c r="G67" s="242">
        <v>5</v>
      </c>
      <c r="H67" s="242" t="s">
        <v>32</v>
      </c>
      <c r="I67" s="245">
        <v>1412073</v>
      </c>
    </row>
    <row r="68" spans="1:9" ht="12.75">
      <c r="A68" s="242" t="s">
        <v>871</v>
      </c>
      <c r="B68" s="242">
        <v>2</v>
      </c>
      <c r="C68" s="242">
        <v>2</v>
      </c>
      <c r="D68" s="242">
        <v>2</v>
      </c>
      <c r="E68" s="242">
        <v>1</v>
      </c>
      <c r="F68" s="242">
        <v>3</v>
      </c>
      <c r="G68" s="242">
        <v>1</v>
      </c>
      <c r="H68" s="242" t="s">
        <v>38</v>
      </c>
      <c r="I68" s="245">
        <v>824583</v>
      </c>
    </row>
    <row r="69" spans="1:9" ht="12.75">
      <c r="A69" s="242" t="s">
        <v>871</v>
      </c>
      <c r="B69" s="242">
        <v>2</v>
      </c>
      <c r="C69" s="242">
        <v>3</v>
      </c>
      <c r="D69" s="242">
        <v>2</v>
      </c>
      <c r="E69" s="242">
        <v>8</v>
      </c>
      <c r="F69" s="242">
        <v>1</v>
      </c>
      <c r="G69" s="242">
        <v>1</v>
      </c>
      <c r="H69" s="242" t="s">
        <v>96</v>
      </c>
      <c r="I69" s="245">
        <v>1426680</v>
      </c>
    </row>
    <row r="70" spans="1:9" ht="12.75">
      <c r="A70" s="242" t="s">
        <v>871</v>
      </c>
      <c r="B70" s="242">
        <v>2</v>
      </c>
      <c r="C70" s="242">
        <v>3</v>
      </c>
      <c r="D70" s="242">
        <v>2</v>
      </c>
      <c r="E70" s="242">
        <v>8</v>
      </c>
      <c r="F70" s="242">
        <v>1</v>
      </c>
      <c r="G70" s="242">
        <v>2</v>
      </c>
      <c r="H70" s="242" t="s">
        <v>98</v>
      </c>
      <c r="I70" s="245">
        <v>128401</v>
      </c>
    </row>
    <row r="71" spans="1:9" ht="12.75">
      <c r="A71" s="242" t="s">
        <v>871</v>
      </c>
      <c r="B71" s="242">
        <v>2</v>
      </c>
      <c r="C71" s="242">
        <v>3</v>
      </c>
      <c r="D71" s="242">
        <v>2</v>
      </c>
      <c r="E71" s="242">
        <v>8</v>
      </c>
      <c r="F71" s="242">
        <v>1</v>
      </c>
      <c r="G71" s="242">
        <v>4</v>
      </c>
      <c r="H71" s="242" t="s">
        <v>818</v>
      </c>
      <c r="I71" s="245">
        <v>73800</v>
      </c>
    </row>
    <row r="72" spans="1:9" ht="12.75">
      <c r="A72" s="242" t="s">
        <v>871</v>
      </c>
      <c r="B72" s="242">
        <v>2</v>
      </c>
      <c r="C72" s="242">
        <v>3</v>
      </c>
      <c r="D72" s="242">
        <v>2</v>
      </c>
      <c r="E72" s="242">
        <v>8</v>
      </c>
      <c r="F72" s="242">
        <v>1</v>
      </c>
      <c r="G72" s="242">
        <v>5</v>
      </c>
      <c r="H72" s="242" t="s">
        <v>872</v>
      </c>
      <c r="I72" s="245">
        <v>228</v>
      </c>
    </row>
    <row r="73" spans="1:9" ht="12.75">
      <c r="A73" s="242" t="s">
        <v>873</v>
      </c>
      <c r="B73" s="242">
        <v>2</v>
      </c>
      <c r="C73" s="242">
        <v>4</v>
      </c>
      <c r="D73" s="242">
        <v>1</v>
      </c>
      <c r="E73" s="242">
        <v>3</v>
      </c>
      <c r="F73" s="242">
        <v>1</v>
      </c>
      <c r="G73" s="242">
        <v>1</v>
      </c>
      <c r="H73" s="242" t="s">
        <v>515</v>
      </c>
      <c r="I73" s="245">
        <v>208435</v>
      </c>
    </row>
    <row r="74" spans="1:9" ht="12.75">
      <c r="A74" s="242" t="s">
        <v>874</v>
      </c>
      <c r="B74" s="242">
        <v>2</v>
      </c>
      <c r="C74" s="242">
        <v>3</v>
      </c>
      <c r="D74" s="242">
        <v>1</v>
      </c>
      <c r="E74" s="242">
        <v>9</v>
      </c>
      <c r="F74" s="242">
        <v>1</v>
      </c>
      <c r="G74" s="242">
        <v>2</v>
      </c>
      <c r="H74" s="242" t="s">
        <v>875</v>
      </c>
      <c r="I74" s="245">
        <v>100000</v>
      </c>
    </row>
    <row r="75" spans="1:9" ht="12.75">
      <c r="A75" s="242" t="s">
        <v>874</v>
      </c>
      <c r="B75" s="242">
        <v>2</v>
      </c>
      <c r="C75" s="242">
        <v>3</v>
      </c>
      <c r="D75" s="242">
        <v>2</v>
      </c>
      <c r="E75" s="242">
        <v>7</v>
      </c>
      <c r="F75" s="242">
        <v>11</v>
      </c>
      <c r="G75" s="242">
        <v>99</v>
      </c>
      <c r="H75" s="242" t="s">
        <v>836</v>
      </c>
      <c r="I75" s="245">
        <v>300000</v>
      </c>
    </row>
    <row r="76" spans="1:9" ht="12.75">
      <c r="A76" s="242" t="s">
        <v>882</v>
      </c>
      <c r="B76" s="242">
        <v>2</v>
      </c>
      <c r="C76" s="242">
        <v>2</v>
      </c>
      <c r="D76" s="242">
        <v>1</v>
      </c>
      <c r="E76" s="242">
        <v>1</v>
      </c>
      <c r="F76" s="242">
        <v>1</v>
      </c>
      <c r="G76" s="242">
        <v>1</v>
      </c>
      <c r="H76" s="242" t="s">
        <v>34</v>
      </c>
      <c r="I76" s="245">
        <v>10637039</v>
      </c>
    </row>
    <row r="77" spans="1:9" ht="12.75">
      <c r="A77" s="242" t="s">
        <v>882</v>
      </c>
      <c r="B77" s="242">
        <v>2</v>
      </c>
      <c r="C77" s="242">
        <v>2</v>
      </c>
      <c r="D77" s="242">
        <v>1</v>
      </c>
      <c r="E77" s="242">
        <v>1</v>
      </c>
      <c r="F77" s="242">
        <v>2</v>
      </c>
      <c r="G77" s="242">
        <v>1</v>
      </c>
      <c r="H77" s="242" t="s">
        <v>36</v>
      </c>
      <c r="I77" s="245">
        <v>480000</v>
      </c>
    </row>
    <row r="78" spans="1:9" ht="12.75">
      <c r="A78" s="242" t="s">
        <v>882</v>
      </c>
      <c r="B78" s="242">
        <v>2</v>
      </c>
      <c r="C78" s="242">
        <v>2</v>
      </c>
      <c r="D78" s="242">
        <v>2</v>
      </c>
      <c r="E78" s="242">
        <v>1</v>
      </c>
      <c r="F78" s="242">
        <v>3</v>
      </c>
      <c r="G78" s="242">
        <v>2</v>
      </c>
      <c r="H78" s="242" t="s">
        <v>883</v>
      </c>
      <c r="I78" s="245">
        <v>170000</v>
      </c>
    </row>
    <row r="79" spans="1:9" ht="12.75">
      <c r="A79" s="242" t="s">
        <v>886</v>
      </c>
      <c r="B79" s="242">
        <v>2</v>
      </c>
      <c r="C79" s="242">
        <v>3</v>
      </c>
      <c r="D79" s="242">
        <v>1</v>
      </c>
      <c r="E79" s="242">
        <v>5</v>
      </c>
      <c r="F79" s="242">
        <v>3</v>
      </c>
      <c r="G79" s="242">
        <v>1</v>
      </c>
      <c r="H79" s="242" t="s">
        <v>847</v>
      </c>
      <c r="I79" s="245">
        <v>80000</v>
      </c>
    </row>
    <row r="80" spans="1:9" ht="12.75">
      <c r="A80" s="242" t="s">
        <v>886</v>
      </c>
      <c r="B80" s="242">
        <v>2</v>
      </c>
      <c r="C80" s="242">
        <v>3</v>
      </c>
      <c r="D80" s="242">
        <v>1</v>
      </c>
      <c r="E80" s="242">
        <v>7</v>
      </c>
      <c r="F80" s="242">
        <v>1</v>
      </c>
      <c r="G80" s="242">
        <v>1</v>
      </c>
      <c r="H80" s="242" t="s">
        <v>510</v>
      </c>
      <c r="I80" s="245">
        <v>50000</v>
      </c>
    </row>
    <row r="81" spans="1:9" ht="12.75">
      <c r="A81" s="242" t="s">
        <v>886</v>
      </c>
      <c r="B81" s="242">
        <v>2</v>
      </c>
      <c r="C81" s="242">
        <v>3</v>
      </c>
      <c r="D81" s="242">
        <v>1</v>
      </c>
      <c r="E81" s="242">
        <v>8</v>
      </c>
      <c r="F81" s="242">
        <v>2</v>
      </c>
      <c r="G81" s="242">
        <v>1</v>
      </c>
      <c r="H81" s="242" t="s">
        <v>845</v>
      </c>
      <c r="I81" s="245">
        <v>450000</v>
      </c>
    </row>
    <row r="82" spans="1:9" ht="12.75">
      <c r="A82" s="244"/>
      <c r="B82" s="244"/>
      <c r="C82" s="244"/>
      <c r="D82" s="244"/>
      <c r="E82" s="244"/>
      <c r="F82" s="244"/>
      <c r="G82" s="244"/>
      <c r="H82" s="244"/>
      <c r="I82" s="246">
        <f>SUM(I6:I81)</f>
        <v>117354079</v>
      </c>
    </row>
    <row r="84" spans="1:9" ht="12.75">
      <c r="A84" s="243" t="s">
        <v>577</v>
      </c>
      <c r="B84" s="244"/>
      <c r="C84" s="244"/>
      <c r="D84" s="244"/>
      <c r="E84" s="244"/>
      <c r="F84" s="244"/>
      <c r="G84" s="244"/>
      <c r="H84" s="244"/>
      <c r="I84" s="244"/>
    </row>
    <row r="85" spans="1:9" ht="12.75">
      <c r="A85" s="242" t="s">
        <v>811</v>
      </c>
      <c r="B85" s="242">
        <v>2</v>
      </c>
      <c r="C85" s="242">
        <v>3</v>
      </c>
      <c r="D85" s="242">
        <v>1</v>
      </c>
      <c r="E85" s="242">
        <v>5</v>
      </c>
      <c r="F85" s="242">
        <v>1</v>
      </c>
      <c r="G85" s="242">
        <v>1</v>
      </c>
      <c r="H85" s="242" t="s">
        <v>136</v>
      </c>
      <c r="I85" s="245">
        <v>88700</v>
      </c>
    </row>
    <row r="86" spans="1:9" ht="12.75">
      <c r="A86" s="242" t="s">
        <v>811</v>
      </c>
      <c r="B86" s="242">
        <v>2</v>
      </c>
      <c r="C86" s="242">
        <v>3</v>
      </c>
      <c r="D86" s="242">
        <v>1</v>
      </c>
      <c r="E86" s="242">
        <v>5</v>
      </c>
      <c r="F86" s="242">
        <v>1</v>
      </c>
      <c r="G86" s="242">
        <v>2</v>
      </c>
      <c r="H86" s="242" t="s">
        <v>138</v>
      </c>
      <c r="I86" s="245">
        <v>349885</v>
      </c>
    </row>
    <row r="87" spans="1:9" ht="12.75">
      <c r="A87" s="242" t="s">
        <v>811</v>
      </c>
      <c r="B87" s="242">
        <v>2</v>
      </c>
      <c r="C87" s="242">
        <v>3</v>
      </c>
      <c r="D87" s="242">
        <v>1</v>
      </c>
      <c r="E87" s="242">
        <v>99</v>
      </c>
      <c r="F87" s="242">
        <v>1</v>
      </c>
      <c r="G87" s="242">
        <v>3</v>
      </c>
      <c r="H87" s="242" t="s">
        <v>815</v>
      </c>
      <c r="I87" s="245">
        <v>1440</v>
      </c>
    </row>
    <row r="88" spans="1:9" ht="12.75">
      <c r="A88" s="242" t="s">
        <v>811</v>
      </c>
      <c r="B88" s="242">
        <v>2</v>
      </c>
      <c r="C88" s="242">
        <v>3</v>
      </c>
      <c r="D88" s="242">
        <v>1</v>
      </c>
      <c r="E88" s="242">
        <v>99</v>
      </c>
      <c r="F88" s="242">
        <v>1</v>
      </c>
      <c r="G88" s="242">
        <v>99</v>
      </c>
      <c r="H88" s="242" t="s">
        <v>78</v>
      </c>
      <c r="I88" s="245">
        <v>36000</v>
      </c>
    </row>
    <row r="89" spans="1:9" ht="12.75">
      <c r="A89" s="242" t="s">
        <v>811</v>
      </c>
      <c r="B89" s="242">
        <v>2</v>
      </c>
      <c r="C89" s="242">
        <v>3</v>
      </c>
      <c r="D89" s="242">
        <v>2</v>
      </c>
      <c r="E89" s="242">
        <v>1</v>
      </c>
      <c r="F89" s="242">
        <v>2</v>
      </c>
      <c r="G89" s="242">
        <v>1</v>
      </c>
      <c r="H89" s="242" t="s">
        <v>154</v>
      </c>
      <c r="I89" s="245">
        <v>12575</v>
      </c>
    </row>
    <row r="90" spans="1:9" ht="12.75">
      <c r="A90" s="242" t="s">
        <v>811</v>
      </c>
      <c r="B90" s="242">
        <v>2</v>
      </c>
      <c r="C90" s="242">
        <v>3</v>
      </c>
      <c r="D90" s="242">
        <v>2</v>
      </c>
      <c r="E90" s="242">
        <v>1</v>
      </c>
      <c r="F90" s="242">
        <v>2</v>
      </c>
      <c r="G90" s="242">
        <v>2</v>
      </c>
      <c r="H90" s="242" t="s">
        <v>156</v>
      </c>
      <c r="I90" s="245">
        <v>61020</v>
      </c>
    </row>
    <row r="91" spans="1:9" ht="12.75">
      <c r="A91" s="242" t="s">
        <v>811</v>
      </c>
      <c r="B91" s="242">
        <v>2</v>
      </c>
      <c r="C91" s="242">
        <v>3</v>
      </c>
      <c r="D91" s="242">
        <v>2</v>
      </c>
      <c r="E91" s="242">
        <v>1</v>
      </c>
      <c r="F91" s="242">
        <v>2</v>
      </c>
      <c r="G91" s="242">
        <v>99</v>
      </c>
      <c r="H91" s="242" t="s">
        <v>158</v>
      </c>
      <c r="I91" s="245">
        <v>140000</v>
      </c>
    </row>
    <row r="92" spans="1:9" ht="12.75">
      <c r="A92" s="242" t="s">
        <v>811</v>
      </c>
      <c r="B92" s="242">
        <v>2</v>
      </c>
      <c r="C92" s="242">
        <v>3</v>
      </c>
      <c r="D92" s="242">
        <v>2</v>
      </c>
      <c r="E92" s="242">
        <v>7</v>
      </c>
      <c r="F92" s="242">
        <v>11</v>
      </c>
      <c r="G92" s="242">
        <v>6</v>
      </c>
      <c r="H92" s="242" t="s">
        <v>816</v>
      </c>
      <c r="I92" s="245">
        <v>11670</v>
      </c>
    </row>
    <row r="93" spans="1:9" ht="12.75">
      <c r="A93" s="242" t="s">
        <v>811</v>
      </c>
      <c r="B93" s="242">
        <v>2</v>
      </c>
      <c r="C93" s="242">
        <v>3</v>
      </c>
      <c r="D93" s="242">
        <v>2</v>
      </c>
      <c r="E93" s="242">
        <v>7</v>
      </c>
      <c r="F93" s="242">
        <v>11</v>
      </c>
      <c r="G93" s="242">
        <v>99</v>
      </c>
      <c r="H93" s="242" t="s">
        <v>94</v>
      </c>
      <c r="I93" s="245">
        <v>187350</v>
      </c>
    </row>
    <row r="94" spans="1:9" ht="12.75">
      <c r="A94" s="242" t="s">
        <v>811</v>
      </c>
      <c r="B94" s="242">
        <v>2</v>
      </c>
      <c r="C94" s="242">
        <v>3</v>
      </c>
      <c r="D94" s="242">
        <v>2</v>
      </c>
      <c r="E94" s="242">
        <v>7</v>
      </c>
      <c r="F94" s="242">
        <v>4</v>
      </c>
      <c r="G94" s="242">
        <v>2</v>
      </c>
      <c r="H94" s="242" t="s">
        <v>513</v>
      </c>
      <c r="I94" s="245">
        <v>10000</v>
      </c>
    </row>
    <row r="95" spans="1:9" ht="12.75">
      <c r="A95" s="242" t="s">
        <v>811</v>
      </c>
      <c r="B95" s="242">
        <v>2</v>
      </c>
      <c r="C95" s="242">
        <v>3</v>
      </c>
      <c r="D95" s="242">
        <v>2</v>
      </c>
      <c r="E95" s="242">
        <v>8</v>
      </c>
      <c r="F95" s="242">
        <v>1</v>
      </c>
      <c r="G95" s="242">
        <v>1</v>
      </c>
      <c r="H95" s="242" t="s">
        <v>817</v>
      </c>
      <c r="I95" s="245">
        <v>794035</v>
      </c>
    </row>
    <row r="96" spans="1:9" ht="12.75">
      <c r="A96" s="242" t="s">
        <v>811</v>
      </c>
      <c r="B96" s="242">
        <v>2</v>
      </c>
      <c r="C96" s="242">
        <v>3</v>
      </c>
      <c r="D96" s="242">
        <v>2</v>
      </c>
      <c r="E96" s="242">
        <v>8</v>
      </c>
      <c r="F96" s="242">
        <v>1</v>
      </c>
      <c r="G96" s="242">
        <v>2</v>
      </c>
      <c r="H96" s="242" t="s">
        <v>98</v>
      </c>
      <c r="I96" s="245">
        <v>71382</v>
      </c>
    </row>
    <row r="97" spans="1:9" ht="12.75">
      <c r="A97" s="242" t="s">
        <v>811</v>
      </c>
      <c r="B97" s="242">
        <v>2</v>
      </c>
      <c r="C97" s="242">
        <v>3</v>
      </c>
      <c r="D97" s="242">
        <v>2</v>
      </c>
      <c r="E97" s="242">
        <v>8</v>
      </c>
      <c r="F97" s="242">
        <v>1</v>
      </c>
      <c r="G97" s="242">
        <v>4</v>
      </c>
      <c r="H97" s="242" t="s">
        <v>818</v>
      </c>
      <c r="I97" s="245">
        <v>40800</v>
      </c>
    </row>
    <row r="98" spans="1:9" ht="12.75">
      <c r="A98" s="242" t="s">
        <v>811</v>
      </c>
      <c r="B98" s="242">
        <v>2</v>
      </c>
      <c r="C98" s="242">
        <v>3</v>
      </c>
      <c r="D98" s="242">
        <v>2</v>
      </c>
      <c r="E98" s="242">
        <v>9</v>
      </c>
      <c r="F98" s="242">
        <v>1</v>
      </c>
      <c r="G98" s="242">
        <v>1</v>
      </c>
      <c r="H98" s="242" t="s">
        <v>819</v>
      </c>
      <c r="I98" s="245">
        <v>16740</v>
      </c>
    </row>
    <row r="99" spans="1:9" ht="12.75">
      <c r="A99" s="242" t="s">
        <v>820</v>
      </c>
      <c r="B99" s="242">
        <v>2</v>
      </c>
      <c r="C99" s="242">
        <v>3</v>
      </c>
      <c r="D99" s="242">
        <v>1</v>
      </c>
      <c r="E99" s="242">
        <v>5</v>
      </c>
      <c r="F99" s="242">
        <v>1</v>
      </c>
      <c r="G99" s="242">
        <v>2</v>
      </c>
      <c r="H99" s="242" t="s">
        <v>138</v>
      </c>
      <c r="I99" s="245">
        <v>1000</v>
      </c>
    </row>
    <row r="100" spans="1:9" ht="12.75">
      <c r="A100" s="242" t="s">
        <v>821</v>
      </c>
      <c r="B100" s="242">
        <v>2</v>
      </c>
      <c r="C100" s="242">
        <v>3</v>
      </c>
      <c r="D100" s="242">
        <v>1</v>
      </c>
      <c r="E100" s="242">
        <v>5</v>
      </c>
      <c r="F100" s="242">
        <v>1</v>
      </c>
      <c r="G100" s="242">
        <v>2</v>
      </c>
      <c r="H100" s="242" t="s">
        <v>138</v>
      </c>
      <c r="I100" s="245">
        <v>5000</v>
      </c>
    </row>
    <row r="101" spans="1:9" ht="12.75">
      <c r="A101" s="242" t="s">
        <v>821</v>
      </c>
      <c r="B101" s="242">
        <v>2</v>
      </c>
      <c r="C101" s="242">
        <v>3</v>
      </c>
      <c r="D101" s="242">
        <v>1</v>
      </c>
      <c r="E101" s="242">
        <v>99</v>
      </c>
      <c r="F101" s="242">
        <v>1</v>
      </c>
      <c r="G101" s="242">
        <v>99</v>
      </c>
      <c r="H101" s="242" t="s">
        <v>822</v>
      </c>
      <c r="I101" s="245">
        <v>3000</v>
      </c>
    </row>
    <row r="102" spans="1:9" ht="12.75">
      <c r="A102" s="242" t="s">
        <v>821</v>
      </c>
      <c r="B102" s="242">
        <v>2</v>
      </c>
      <c r="C102" s="242">
        <v>3</v>
      </c>
      <c r="D102" s="242">
        <v>2</v>
      </c>
      <c r="E102" s="242">
        <v>1</v>
      </c>
      <c r="F102" s="242">
        <v>2</v>
      </c>
      <c r="G102" s="242">
        <v>1</v>
      </c>
      <c r="H102" s="242" t="s">
        <v>154</v>
      </c>
      <c r="I102" s="245">
        <v>225</v>
      </c>
    </row>
    <row r="103" spans="1:9" ht="12.75">
      <c r="A103" s="242" t="s">
        <v>821</v>
      </c>
      <c r="B103" s="242">
        <v>2</v>
      </c>
      <c r="C103" s="242">
        <v>3</v>
      </c>
      <c r="D103" s="242">
        <v>2</v>
      </c>
      <c r="E103" s="242">
        <v>1</v>
      </c>
      <c r="F103" s="242">
        <v>2</v>
      </c>
      <c r="G103" s="242">
        <v>2</v>
      </c>
      <c r="H103" s="242" t="s">
        <v>823</v>
      </c>
      <c r="I103" s="245">
        <v>2300</v>
      </c>
    </row>
    <row r="104" spans="1:9" ht="12.75">
      <c r="A104" s="242" t="s">
        <v>821</v>
      </c>
      <c r="B104" s="242">
        <v>2</v>
      </c>
      <c r="C104" s="242">
        <v>3</v>
      </c>
      <c r="D104" s="242">
        <v>2</v>
      </c>
      <c r="E104" s="242">
        <v>2</v>
      </c>
      <c r="F104" s="242">
        <v>4</v>
      </c>
      <c r="G104" s="242">
        <v>1</v>
      </c>
      <c r="H104" s="242" t="s">
        <v>824</v>
      </c>
      <c r="I104" s="245">
        <v>1000</v>
      </c>
    </row>
    <row r="105" spans="1:9" ht="12.75">
      <c r="A105" s="242" t="s">
        <v>821</v>
      </c>
      <c r="B105" s="242">
        <v>2</v>
      </c>
      <c r="C105" s="242">
        <v>3</v>
      </c>
      <c r="D105" s="242">
        <v>2</v>
      </c>
      <c r="E105" s="242">
        <v>7</v>
      </c>
      <c r="F105" s="242">
        <v>11</v>
      </c>
      <c r="G105" s="242">
        <v>99</v>
      </c>
      <c r="H105" s="242" t="s">
        <v>94</v>
      </c>
      <c r="I105" s="245">
        <v>8475</v>
      </c>
    </row>
    <row r="106" spans="1:9" ht="12.75">
      <c r="A106" s="242" t="s">
        <v>821</v>
      </c>
      <c r="B106" s="242">
        <v>2</v>
      </c>
      <c r="C106" s="242">
        <v>3</v>
      </c>
      <c r="D106" s="242">
        <v>2</v>
      </c>
      <c r="E106" s="242">
        <v>7</v>
      </c>
      <c r="F106" s="242">
        <v>3</v>
      </c>
      <c r="G106" s="242">
        <v>2</v>
      </c>
      <c r="H106" s="242" t="s">
        <v>200</v>
      </c>
      <c r="I106" s="245">
        <v>10000</v>
      </c>
    </row>
    <row r="107" spans="1:9" ht="12.75">
      <c r="A107" s="242" t="s">
        <v>825</v>
      </c>
      <c r="B107" s="242">
        <v>2</v>
      </c>
      <c r="C107" s="242">
        <v>3</v>
      </c>
      <c r="D107" s="242">
        <v>1</v>
      </c>
      <c r="E107" s="242">
        <v>5</v>
      </c>
      <c r="F107" s="242">
        <v>1</v>
      </c>
      <c r="G107" s="242">
        <v>2</v>
      </c>
      <c r="H107" s="242" t="s">
        <v>138</v>
      </c>
      <c r="I107" s="245">
        <v>24000</v>
      </c>
    </row>
    <row r="108" spans="1:9" ht="12.75">
      <c r="A108" s="242" t="s">
        <v>826</v>
      </c>
      <c r="B108" s="242">
        <v>2</v>
      </c>
      <c r="C108" s="242">
        <v>1</v>
      </c>
      <c r="D108" s="242">
        <v>1</v>
      </c>
      <c r="E108" s="242">
        <v>5</v>
      </c>
      <c r="F108" s="242">
        <v>2</v>
      </c>
      <c r="G108" s="242">
        <v>99</v>
      </c>
      <c r="H108" s="242" t="s">
        <v>830</v>
      </c>
      <c r="I108" s="245">
        <v>720000</v>
      </c>
    </row>
    <row r="109" spans="1:9" ht="12.75">
      <c r="A109" s="242" t="s">
        <v>826</v>
      </c>
      <c r="B109" s="242">
        <v>2</v>
      </c>
      <c r="C109" s="242">
        <v>3</v>
      </c>
      <c r="D109" s="242">
        <v>1</v>
      </c>
      <c r="E109" s="242">
        <v>1</v>
      </c>
      <c r="F109" s="242">
        <v>1</v>
      </c>
      <c r="G109" s="242">
        <v>2</v>
      </c>
      <c r="H109" s="242" t="s">
        <v>831</v>
      </c>
      <c r="I109" s="245">
        <v>23400</v>
      </c>
    </row>
    <row r="110" spans="1:9" ht="12.75">
      <c r="A110" s="242" t="s">
        <v>826</v>
      </c>
      <c r="B110" s="242">
        <v>2</v>
      </c>
      <c r="C110" s="242">
        <v>3</v>
      </c>
      <c r="D110" s="242">
        <v>1</v>
      </c>
      <c r="E110" s="242">
        <v>5</v>
      </c>
      <c r="F110" s="242">
        <v>1</v>
      </c>
      <c r="G110" s="242">
        <v>1</v>
      </c>
      <c r="H110" s="242" t="s">
        <v>136</v>
      </c>
      <c r="I110" s="245">
        <v>13100</v>
      </c>
    </row>
    <row r="111" spans="1:9" ht="12.75">
      <c r="A111" s="242" t="s">
        <v>826</v>
      </c>
      <c r="B111" s="242">
        <v>2</v>
      </c>
      <c r="C111" s="242">
        <v>3</v>
      </c>
      <c r="D111" s="242">
        <v>1</v>
      </c>
      <c r="E111" s="242">
        <v>5</v>
      </c>
      <c r="F111" s="242">
        <v>1</v>
      </c>
      <c r="G111" s="242">
        <v>2</v>
      </c>
      <c r="H111" s="242" t="s">
        <v>832</v>
      </c>
      <c r="I111" s="245">
        <v>11500</v>
      </c>
    </row>
    <row r="112" spans="1:9" ht="12.75">
      <c r="A112" s="242" t="s">
        <v>826</v>
      </c>
      <c r="B112" s="242">
        <v>2</v>
      </c>
      <c r="C112" s="242">
        <v>3</v>
      </c>
      <c r="D112" s="242">
        <v>1</v>
      </c>
      <c r="E112" s="242">
        <v>8</v>
      </c>
      <c r="F112" s="242">
        <v>2</v>
      </c>
      <c r="G112" s="242">
        <v>1</v>
      </c>
      <c r="H112" s="242" t="s">
        <v>833</v>
      </c>
      <c r="I112" s="245">
        <v>160000</v>
      </c>
    </row>
    <row r="113" spans="1:9" ht="12.75">
      <c r="A113" s="242" t="s">
        <v>826</v>
      </c>
      <c r="B113" s="242">
        <v>2</v>
      </c>
      <c r="C113" s="242">
        <v>3</v>
      </c>
      <c r="D113" s="242">
        <v>1</v>
      </c>
      <c r="E113" s="242">
        <v>9</v>
      </c>
      <c r="F113" s="242">
        <v>1</v>
      </c>
      <c r="G113" s="242">
        <v>2</v>
      </c>
      <c r="H113" s="242" t="s">
        <v>66</v>
      </c>
      <c r="I113" s="245">
        <v>183000</v>
      </c>
    </row>
    <row r="114" spans="1:9" ht="12.75">
      <c r="A114" s="242" t="s">
        <v>826</v>
      </c>
      <c r="B114" s="242">
        <v>2</v>
      </c>
      <c r="C114" s="242">
        <v>3</v>
      </c>
      <c r="D114" s="242">
        <v>1</v>
      </c>
      <c r="E114" s="242">
        <v>9</v>
      </c>
      <c r="F114" s="242">
        <v>1</v>
      </c>
      <c r="G114" s="242">
        <v>99</v>
      </c>
      <c r="H114" s="242" t="s">
        <v>834</v>
      </c>
      <c r="I114" s="245">
        <v>15000</v>
      </c>
    </row>
    <row r="115" spans="1:9" ht="12.75">
      <c r="A115" s="242" t="s">
        <v>826</v>
      </c>
      <c r="B115" s="242">
        <v>2</v>
      </c>
      <c r="C115" s="242">
        <v>3</v>
      </c>
      <c r="D115" s="242">
        <v>1</v>
      </c>
      <c r="E115" s="242">
        <v>99</v>
      </c>
      <c r="F115" s="242">
        <v>1</v>
      </c>
      <c r="G115" s="242">
        <v>99</v>
      </c>
      <c r="H115" s="242" t="s">
        <v>822</v>
      </c>
      <c r="I115" s="245">
        <v>15000</v>
      </c>
    </row>
    <row r="116" spans="1:9" ht="12.75">
      <c r="A116" s="242" t="s">
        <v>826</v>
      </c>
      <c r="B116" s="242">
        <v>2</v>
      </c>
      <c r="C116" s="242">
        <v>3</v>
      </c>
      <c r="D116" s="242">
        <v>2</v>
      </c>
      <c r="E116" s="242">
        <v>1</v>
      </c>
      <c r="F116" s="242">
        <v>2</v>
      </c>
      <c r="G116" s="242">
        <v>1</v>
      </c>
      <c r="H116" s="242" t="s">
        <v>154</v>
      </c>
      <c r="I116" s="245">
        <v>180</v>
      </c>
    </row>
    <row r="117" spans="1:9" ht="12.75">
      <c r="A117" s="242" t="s">
        <v>826</v>
      </c>
      <c r="B117" s="242">
        <v>2</v>
      </c>
      <c r="C117" s="242">
        <v>3</v>
      </c>
      <c r="D117" s="242">
        <v>2</v>
      </c>
      <c r="E117" s="242">
        <v>1</v>
      </c>
      <c r="F117" s="242">
        <v>2</v>
      </c>
      <c r="G117" s="242">
        <v>2</v>
      </c>
      <c r="H117" s="242" t="s">
        <v>156</v>
      </c>
      <c r="I117" s="245">
        <v>1840</v>
      </c>
    </row>
    <row r="118" spans="1:9" ht="12.75">
      <c r="A118" s="242" t="s">
        <v>826</v>
      </c>
      <c r="B118" s="242">
        <v>2</v>
      </c>
      <c r="C118" s="242">
        <v>3</v>
      </c>
      <c r="D118" s="242">
        <v>2</v>
      </c>
      <c r="E118" s="242">
        <v>7</v>
      </c>
      <c r="F118" s="242">
        <v>11</v>
      </c>
      <c r="G118" s="242">
        <v>6</v>
      </c>
      <c r="H118" s="242" t="s">
        <v>80</v>
      </c>
      <c r="I118" s="245">
        <v>22600</v>
      </c>
    </row>
    <row r="119" spans="1:9" ht="12.75">
      <c r="A119" s="242" t="s">
        <v>826</v>
      </c>
      <c r="B119" s="242">
        <v>2</v>
      </c>
      <c r="C119" s="242">
        <v>3</v>
      </c>
      <c r="D119" s="242">
        <v>2</v>
      </c>
      <c r="E119" s="242">
        <v>7</v>
      </c>
      <c r="F119" s="242">
        <v>1</v>
      </c>
      <c r="G119" s="242">
        <v>99</v>
      </c>
      <c r="H119" s="242" t="s">
        <v>94</v>
      </c>
      <c r="I119" s="245">
        <v>33000</v>
      </c>
    </row>
    <row r="120" spans="1:9" ht="12.75">
      <c r="A120" s="242" t="s">
        <v>835</v>
      </c>
      <c r="B120" s="242">
        <v>2</v>
      </c>
      <c r="C120" s="242">
        <v>3</v>
      </c>
      <c r="D120" s="242">
        <v>1</v>
      </c>
      <c r="E120" s="242">
        <v>5</v>
      </c>
      <c r="F120" s="242">
        <v>1</v>
      </c>
      <c r="G120" s="242">
        <v>2</v>
      </c>
      <c r="H120" s="242" t="s">
        <v>138</v>
      </c>
      <c r="I120" s="245">
        <v>500</v>
      </c>
    </row>
    <row r="121" spans="1:9" ht="12.75">
      <c r="A121" s="242" t="s">
        <v>835</v>
      </c>
      <c r="B121" s="242">
        <v>2</v>
      </c>
      <c r="C121" s="242">
        <v>3</v>
      </c>
      <c r="D121" s="242">
        <v>2</v>
      </c>
      <c r="E121" s="242">
        <v>7</v>
      </c>
      <c r="F121" s="242">
        <v>11</v>
      </c>
      <c r="G121" s="242">
        <v>99</v>
      </c>
      <c r="H121" s="242" t="s">
        <v>836</v>
      </c>
      <c r="I121" s="245">
        <v>1500</v>
      </c>
    </row>
    <row r="122" spans="1:9" ht="12.75">
      <c r="A122" s="242" t="s">
        <v>837</v>
      </c>
      <c r="B122" s="242">
        <v>2</v>
      </c>
      <c r="C122" s="242">
        <v>3</v>
      </c>
      <c r="D122" s="242">
        <v>1</v>
      </c>
      <c r="E122" s="242">
        <v>5</v>
      </c>
      <c r="F122" s="242">
        <v>1</v>
      </c>
      <c r="G122" s="242">
        <v>2</v>
      </c>
      <c r="H122" s="242" t="s">
        <v>138</v>
      </c>
      <c r="I122" s="245">
        <v>7600</v>
      </c>
    </row>
    <row r="123" spans="1:9" ht="12.75">
      <c r="A123" s="242" t="s">
        <v>837</v>
      </c>
      <c r="B123" s="242">
        <v>2</v>
      </c>
      <c r="C123" s="242">
        <v>3</v>
      </c>
      <c r="D123" s="242">
        <v>2</v>
      </c>
      <c r="E123" s="242">
        <v>7</v>
      </c>
      <c r="F123" s="242">
        <v>3</v>
      </c>
      <c r="G123" s="242">
        <v>1</v>
      </c>
      <c r="H123" s="242" t="s">
        <v>838</v>
      </c>
      <c r="I123" s="245">
        <v>38000</v>
      </c>
    </row>
    <row r="124" spans="1:9" ht="12.75">
      <c r="A124" s="242" t="s">
        <v>837</v>
      </c>
      <c r="B124" s="242">
        <v>2</v>
      </c>
      <c r="C124" s="242">
        <v>3</v>
      </c>
      <c r="D124" s="242">
        <v>2</v>
      </c>
      <c r="E124" s="242">
        <v>7</v>
      </c>
      <c r="F124" s="242">
        <v>3</v>
      </c>
      <c r="G124" s="242">
        <v>2</v>
      </c>
      <c r="H124" s="242" t="s">
        <v>839</v>
      </c>
      <c r="I124" s="245">
        <v>74400</v>
      </c>
    </row>
    <row r="125" spans="1:9" ht="12.75">
      <c r="A125" s="242" t="s">
        <v>840</v>
      </c>
      <c r="B125" s="242">
        <v>2</v>
      </c>
      <c r="C125" s="242">
        <v>3</v>
      </c>
      <c r="D125" s="242">
        <v>1</v>
      </c>
      <c r="E125" s="242">
        <v>5</v>
      </c>
      <c r="F125" s="242">
        <v>1</v>
      </c>
      <c r="G125" s="242">
        <v>2</v>
      </c>
      <c r="H125" s="242" t="s">
        <v>138</v>
      </c>
      <c r="I125" s="245">
        <v>24000</v>
      </c>
    </row>
    <row r="126" spans="1:9" ht="12.75">
      <c r="A126" s="242" t="s">
        <v>840</v>
      </c>
      <c r="B126" s="242">
        <v>2</v>
      </c>
      <c r="C126" s="242">
        <v>3</v>
      </c>
      <c r="D126" s="242">
        <v>2</v>
      </c>
      <c r="E126" s="242">
        <v>7</v>
      </c>
      <c r="F126" s="242">
        <v>11</v>
      </c>
      <c r="G126" s="242">
        <v>99</v>
      </c>
      <c r="H126" s="242" t="s">
        <v>94</v>
      </c>
      <c r="I126" s="245">
        <v>6000</v>
      </c>
    </row>
    <row r="127" spans="1:9" ht="12.75">
      <c r="A127" s="242" t="s">
        <v>841</v>
      </c>
      <c r="B127" s="242">
        <v>2</v>
      </c>
      <c r="C127" s="242">
        <v>3</v>
      </c>
      <c r="D127" s="242">
        <v>1</v>
      </c>
      <c r="E127" s="242">
        <v>1</v>
      </c>
      <c r="F127" s="242">
        <v>1</v>
      </c>
      <c r="G127" s="242">
        <v>1</v>
      </c>
      <c r="H127" s="242" t="s">
        <v>42</v>
      </c>
      <c r="I127" s="245">
        <v>2000</v>
      </c>
    </row>
    <row r="128" spans="1:9" ht="12.75">
      <c r="A128" s="242" t="s">
        <v>841</v>
      </c>
      <c r="B128" s="242">
        <v>2</v>
      </c>
      <c r="C128" s="242">
        <v>3</v>
      </c>
      <c r="D128" s="242">
        <v>1</v>
      </c>
      <c r="E128" s="242">
        <v>9</v>
      </c>
      <c r="F128" s="242">
        <v>1</v>
      </c>
      <c r="G128" s="242">
        <v>2</v>
      </c>
      <c r="H128" s="242" t="s">
        <v>66</v>
      </c>
      <c r="I128" s="245">
        <v>5000</v>
      </c>
    </row>
    <row r="129" spans="1:9" ht="12.75">
      <c r="A129" s="242" t="s">
        <v>841</v>
      </c>
      <c r="B129" s="242">
        <v>2</v>
      </c>
      <c r="C129" s="242">
        <v>3</v>
      </c>
      <c r="D129" s="242">
        <v>2</v>
      </c>
      <c r="E129" s="242">
        <v>7</v>
      </c>
      <c r="F129" s="242">
        <v>11</v>
      </c>
      <c r="G129" s="242">
        <v>99</v>
      </c>
      <c r="H129" s="242" t="s">
        <v>836</v>
      </c>
      <c r="I129" s="245">
        <v>93000</v>
      </c>
    </row>
    <row r="130" spans="1:9" ht="12.75">
      <c r="A130" s="242" t="s">
        <v>843</v>
      </c>
      <c r="B130" s="242">
        <v>2</v>
      </c>
      <c r="C130" s="242">
        <v>3</v>
      </c>
      <c r="D130" s="242">
        <v>1</v>
      </c>
      <c r="E130" s="242">
        <v>1</v>
      </c>
      <c r="F130" s="242">
        <v>1</v>
      </c>
      <c r="G130" s="242">
        <v>1</v>
      </c>
      <c r="H130" s="242" t="s">
        <v>42</v>
      </c>
      <c r="I130" s="245">
        <v>100000</v>
      </c>
    </row>
    <row r="131" spans="1:9" ht="12.75">
      <c r="A131" s="242" t="s">
        <v>844</v>
      </c>
      <c r="B131" s="242">
        <v>2</v>
      </c>
      <c r="C131" s="242">
        <v>3</v>
      </c>
      <c r="D131" s="242">
        <v>1</v>
      </c>
      <c r="E131" s="242">
        <v>1</v>
      </c>
      <c r="F131" s="242">
        <v>1</v>
      </c>
      <c r="G131" s="242">
        <v>1</v>
      </c>
      <c r="H131" s="242" t="s">
        <v>42</v>
      </c>
      <c r="I131" s="245">
        <v>200000</v>
      </c>
    </row>
    <row r="132" spans="1:9" ht="12.75">
      <c r="A132" s="242" t="s">
        <v>844</v>
      </c>
      <c r="B132" s="242">
        <v>2</v>
      </c>
      <c r="C132" s="242">
        <v>3</v>
      </c>
      <c r="D132" s="242">
        <v>1</v>
      </c>
      <c r="E132" s="242">
        <v>5</v>
      </c>
      <c r="F132" s="242">
        <v>1</v>
      </c>
      <c r="G132" s="242">
        <v>1</v>
      </c>
      <c r="H132" s="242" t="s">
        <v>136</v>
      </c>
      <c r="I132" s="245">
        <v>8300</v>
      </c>
    </row>
    <row r="133" spans="1:9" ht="12.75">
      <c r="A133" s="242" t="s">
        <v>844</v>
      </c>
      <c r="B133" s="242">
        <v>2</v>
      </c>
      <c r="C133" s="242">
        <v>3</v>
      </c>
      <c r="D133" s="242">
        <v>1</v>
      </c>
      <c r="E133" s="242">
        <v>5</v>
      </c>
      <c r="F133" s="242">
        <v>1</v>
      </c>
      <c r="G133" s="242">
        <v>2</v>
      </c>
      <c r="H133" s="242" t="s">
        <v>138</v>
      </c>
      <c r="I133" s="245">
        <v>28500</v>
      </c>
    </row>
    <row r="134" spans="1:9" ht="12.75">
      <c r="A134" s="242" t="s">
        <v>844</v>
      </c>
      <c r="B134" s="242">
        <v>2</v>
      </c>
      <c r="C134" s="242">
        <v>3</v>
      </c>
      <c r="D134" s="242">
        <v>1</v>
      </c>
      <c r="E134" s="242">
        <v>5</v>
      </c>
      <c r="F134" s="242">
        <v>3</v>
      </c>
      <c r="G134" s="242">
        <v>1</v>
      </c>
      <c r="H134" s="242" t="s">
        <v>847</v>
      </c>
      <c r="I134" s="245">
        <v>20000</v>
      </c>
    </row>
    <row r="135" spans="1:9" ht="12.75">
      <c r="A135" s="242" t="s">
        <v>844</v>
      </c>
      <c r="B135" s="242">
        <v>2</v>
      </c>
      <c r="C135" s="242">
        <v>3</v>
      </c>
      <c r="D135" s="242">
        <v>1</v>
      </c>
      <c r="E135" s="242">
        <v>7</v>
      </c>
      <c r="F135" s="242">
        <v>1</v>
      </c>
      <c r="G135" s="242">
        <v>1</v>
      </c>
      <c r="H135" s="242" t="s">
        <v>510</v>
      </c>
      <c r="I135" s="245">
        <v>20000</v>
      </c>
    </row>
    <row r="136" spans="1:9" ht="12.75">
      <c r="A136" s="242" t="s">
        <v>844</v>
      </c>
      <c r="B136" s="242">
        <v>2</v>
      </c>
      <c r="C136" s="242">
        <v>3</v>
      </c>
      <c r="D136" s="242">
        <v>1</v>
      </c>
      <c r="E136" s="242">
        <v>8</v>
      </c>
      <c r="F136" s="242">
        <v>1</v>
      </c>
      <c r="G136" s="242">
        <v>2</v>
      </c>
      <c r="H136" s="242" t="s">
        <v>848</v>
      </c>
      <c r="I136" s="245">
        <v>19000</v>
      </c>
    </row>
    <row r="137" spans="1:9" ht="12.75">
      <c r="A137" s="242" t="s">
        <v>844</v>
      </c>
      <c r="B137" s="242">
        <v>2</v>
      </c>
      <c r="C137" s="242">
        <v>3</v>
      </c>
      <c r="D137" s="242">
        <v>1</v>
      </c>
      <c r="E137" s="242">
        <v>8</v>
      </c>
      <c r="F137" s="242">
        <v>2</v>
      </c>
      <c r="G137" s="242">
        <v>1</v>
      </c>
      <c r="H137" s="242" t="s">
        <v>845</v>
      </c>
      <c r="I137" s="245">
        <v>68760</v>
      </c>
    </row>
    <row r="138" spans="1:9" ht="12.75">
      <c r="A138" s="242" t="s">
        <v>844</v>
      </c>
      <c r="B138" s="242">
        <v>2</v>
      </c>
      <c r="C138" s="242">
        <v>3</v>
      </c>
      <c r="D138" s="242">
        <v>2</v>
      </c>
      <c r="E138" s="242">
        <v>1</v>
      </c>
      <c r="F138" s="242">
        <v>2</v>
      </c>
      <c r="G138" s="242">
        <v>1</v>
      </c>
      <c r="H138" s="242" t="s">
        <v>154</v>
      </c>
      <c r="I138" s="245">
        <v>500</v>
      </c>
    </row>
    <row r="139" spans="1:9" ht="12.75">
      <c r="A139" s="242" t="s">
        <v>844</v>
      </c>
      <c r="B139" s="242">
        <v>2</v>
      </c>
      <c r="C139" s="242">
        <v>3</v>
      </c>
      <c r="D139" s="242">
        <v>2</v>
      </c>
      <c r="E139" s="242">
        <v>1</v>
      </c>
      <c r="F139" s="242">
        <v>2</v>
      </c>
      <c r="G139" s="242">
        <v>2</v>
      </c>
      <c r="H139" s="242" t="s">
        <v>823</v>
      </c>
      <c r="I139" s="245">
        <v>2000</v>
      </c>
    </row>
    <row r="140" spans="1:9" ht="12.75">
      <c r="A140" s="242" t="s">
        <v>844</v>
      </c>
      <c r="B140" s="242">
        <v>2</v>
      </c>
      <c r="C140" s="242">
        <v>3</v>
      </c>
      <c r="D140" s="242">
        <v>2</v>
      </c>
      <c r="E140" s="242">
        <v>7</v>
      </c>
      <c r="F140" s="242">
        <v>11</v>
      </c>
      <c r="G140" s="242">
        <v>6</v>
      </c>
      <c r="H140" s="242" t="s">
        <v>80</v>
      </c>
      <c r="I140" s="245">
        <v>3240</v>
      </c>
    </row>
    <row r="141" spans="1:9" ht="12.75">
      <c r="A141" s="242" t="s">
        <v>844</v>
      </c>
      <c r="B141" s="242">
        <v>2</v>
      </c>
      <c r="C141" s="242">
        <v>3</v>
      </c>
      <c r="D141" s="242">
        <v>2</v>
      </c>
      <c r="E141" s="242">
        <v>7</v>
      </c>
      <c r="F141" s="242">
        <v>11</v>
      </c>
      <c r="G141" s="242">
        <v>99</v>
      </c>
      <c r="H141" s="242" t="s">
        <v>94</v>
      </c>
      <c r="I141" s="245">
        <v>17000</v>
      </c>
    </row>
    <row r="142" spans="1:9" ht="12.75">
      <c r="A142" s="242" t="s">
        <v>844</v>
      </c>
      <c r="B142" s="242">
        <v>2</v>
      </c>
      <c r="C142" s="242">
        <v>3</v>
      </c>
      <c r="D142" s="242">
        <v>2</v>
      </c>
      <c r="E142" s="242">
        <v>7</v>
      </c>
      <c r="F142" s="242">
        <v>3</v>
      </c>
      <c r="G142" s="242">
        <v>2</v>
      </c>
      <c r="H142" s="242" t="s">
        <v>200</v>
      </c>
      <c r="I142" s="245">
        <v>1000</v>
      </c>
    </row>
    <row r="143" spans="1:9" ht="12.75">
      <c r="A143" s="242" t="s">
        <v>844</v>
      </c>
      <c r="B143" s="242">
        <v>2</v>
      </c>
      <c r="C143" s="242">
        <v>3</v>
      </c>
      <c r="D143" s="242">
        <v>2</v>
      </c>
      <c r="E143" s="242">
        <v>7</v>
      </c>
      <c r="F143" s="242">
        <v>9</v>
      </c>
      <c r="G143" s="242">
        <v>99</v>
      </c>
      <c r="H143" s="242" t="s">
        <v>743</v>
      </c>
      <c r="I143" s="245">
        <v>11700</v>
      </c>
    </row>
    <row r="144" spans="1:9" ht="12.75">
      <c r="A144" s="242" t="s">
        <v>849</v>
      </c>
      <c r="B144" s="242">
        <v>2</v>
      </c>
      <c r="C144" s="242">
        <v>3</v>
      </c>
      <c r="D144" s="242">
        <v>1</v>
      </c>
      <c r="E144" s="242">
        <v>1</v>
      </c>
      <c r="F144" s="242">
        <v>1</v>
      </c>
      <c r="G144" s="242">
        <v>1</v>
      </c>
      <c r="H144" s="242" t="s">
        <v>850</v>
      </c>
      <c r="I144" s="245">
        <v>183780</v>
      </c>
    </row>
    <row r="145" spans="1:9" ht="12.75">
      <c r="A145" s="242" t="s">
        <v>849</v>
      </c>
      <c r="B145" s="242">
        <v>2</v>
      </c>
      <c r="C145" s="242">
        <v>3</v>
      </c>
      <c r="D145" s="242">
        <v>1</v>
      </c>
      <c r="E145" s="242">
        <v>10</v>
      </c>
      <c r="F145" s="242">
        <v>1</v>
      </c>
      <c r="G145" s="242">
        <v>1</v>
      </c>
      <c r="H145" s="242" t="s">
        <v>146</v>
      </c>
      <c r="I145" s="245">
        <v>1500</v>
      </c>
    </row>
    <row r="146" spans="1:9" ht="12.75">
      <c r="A146" s="242" t="s">
        <v>849</v>
      </c>
      <c r="B146" s="242">
        <v>2</v>
      </c>
      <c r="C146" s="242">
        <v>3</v>
      </c>
      <c r="D146" s="242">
        <v>1</v>
      </c>
      <c r="E146" s="242">
        <v>10</v>
      </c>
      <c r="F146" s="242">
        <v>1</v>
      </c>
      <c r="G146" s="242">
        <v>5</v>
      </c>
      <c r="H146" s="242" t="s">
        <v>851</v>
      </c>
      <c r="I146" s="245">
        <v>50000</v>
      </c>
    </row>
    <row r="147" spans="1:9" ht="12.75">
      <c r="A147" s="242" t="s">
        <v>849</v>
      </c>
      <c r="B147" s="242">
        <v>2</v>
      </c>
      <c r="C147" s="242">
        <v>3</v>
      </c>
      <c r="D147" s="242">
        <v>1</v>
      </c>
      <c r="E147" s="242">
        <v>2</v>
      </c>
      <c r="F147" s="242">
        <v>1</v>
      </c>
      <c r="G147" s="242">
        <v>1</v>
      </c>
      <c r="H147" s="242" t="s">
        <v>44</v>
      </c>
      <c r="I147" s="245">
        <v>39000</v>
      </c>
    </row>
    <row r="148" spans="1:9" ht="12.75">
      <c r="A148" s="242" t="s">
        <v>849</v>
      </c>
      <c r="B148" s="242">
        <v>2</v>
      </c>
      <c r="C148" s="242">
        <v>3</v>
      </c>
      <c r="D148" s="242">
        <v>1</v>
      </c>
      <c r="E148" s="242">
        <v>5</v>
      </c>
      <c r="F148" s="242">
        <v>1</v>
      </c>
      <c r="G148" s="242">
        <v>1</v>
      </c>
      <c r="H148" s="242" t="s">
        <v>136</v>
      </c>
      <c r="I148" s="245">
        <v>24921</v>
      </c>
    </row>
    <row r="149" spans="1:9" ht="12.75">
      <c r="A149" s="242" t="s">
        <v>849</v>
      </c>
      <c r="B149" s="242">
        <v>2</v>
      </c>
      <c r="C149" s="242">
        <v>3</v>
      </c>
      <c r="D149" s="242">
        <v>1</v>
      </c>
      <c r="E149" s="242">
        <v>5</v>
      </c>
      <c r="F149" s="242">
        <v>1</v>
      </c>
      <c r="G149" s="242">
        <v>2</v>
      </c>
      <c r="H149" s="242" t="s">
        <v>138</v>
      </c>
      <c r="I149" s="245">
        <v>53253</v>
      </c>
    </row>
    <row r="150" spans="1:9" ht="12.75">
      <c r="A150" s="242" t="s">
        <v>849</v>
      </c>
      <c r="B150" s="242">
        <v>2</v>
      </c>
      <c r="C150" s="242">
        <v>3</v>
      </c>
      <c r="D150" s="242">
        <v>1</v>
      </c>
      <c r="E150" s="242">
        <v>5</v>
      </c>
      <c r="F150" s="242">
        <v>3</v>
      </c>
      <c r="G150" s="242">
        <v>1</v>
      </c>
      <c r="H150" s="242" t="s">
        <v>50</v>
      </c>
      <c r="I150" s="245">
        <v>2000</v>
      </c>
    </row>
    <row r="151" spans="1:9" ht="12.75">
      <c r="A151" s="242" t="s">
        <v>849</v>
      </c>
      <c r="B151" s="242">
        <v>2</v>
      </c>
      <c r="C151" s="242">
        <v>3</v>
      </c>
      <c r="D151" s="242">
        <v>1</v>
      </c>
      <c r="E151" s="242">
        <v>5</v>
      </c>
      <c r="F151" s="242">
        <v>3</v>
      </c>
      <c r="G151" s="242">
        <v>2</v>
      </c>
      <c r="H151" s="242" t="s">
        <v>140</v>
      </c>
      <c r="I151" s="245">
        <v>560</v>
      </c>
    </row>
    <row r="152" spans="1:9" ht="12.75">
      <c r="A152" s="242" t="s">
        <v>849</v>
      </c>
      <c r="B152" s="242">
        <v>2</v>
      </c>
      <c r="C152" s="242">
        <v>3</v>
      </c>
      <c r="D152" s="242">
        <v>1</v>
      </c>
      <c r="E152" s="242">
        <v>6</v>
      </c>
      <c r="F152" s="242">
        <v>1</v>
      </c>
      <c r="G152" s="242">
        <v>4</v>
      </c>
      <c r="H152" s="242" t="s">
        <v>852</v>
      </c>
      <c r="I152" s="245">
        <v>5000</v>
      </c>
    </row>
    <row r="153" spans="1:9" ht="12.75">
      <c r="A153" s="242" t="s">
        <v>849</v>
      </c>
      <c r="B153" s="242">
        <v>2</v>
      </c>
      <c r="C153" s="242">
        <v>3</v>
      </c>
      <c r="D153" s="242">
        <v>1</v>
      </c>
      <c r="E153" s="242">
        <v>8</v>
      </c>
      <c r="F153" s="242">
        <v>1</v>
      </c>
      <c r="G153" s="242">
        <v>2</v>
      </c>
      <c r="H153" s="242" t="s">
        <v>60</v>
      </c>
      <c r="I153" s="245">
        <v>4000</v>
      </c>
    </row>
    <row r="154" spans="1:9" ht="12.75">
      <c r="A154" s="242" t="s">
        <v>849</v>
      </c>
      <c r="B154" s="242">
        <v>2</v>
      </c>
      <c r="C154" s="242">
        <v>3</v>
      </c>
      <c r="D154" s="242">
        <v>1</v>
      </c>
      <c r="E154" s="242">
        <v>9</v>
      </c>
      <c r="F154" s="242">
        <v>1</v>
      </c>
      <c r="G154" s="242">
        <v>2</v>
      </c>
      <c r="H154" s="242" t="s">
        <v>66</v>
      </c>
      <c r="I154" s="245">
        <v>52500</v>
      </c>
    </row>
    <row r="155" spans="1:9" ht="12.75">
      <c r="A155" s="242" t="s">
        <v>849</v>
      </c>
      <c r="B155" s="242">
        <v>2</v>
      </c>
      <c r="C155" s="242">
        <v>3</v>
      </c>
      <c r="D155" s="242">
        <v>1</v>
      </c>
      <c r="E155" s="242">
        <v>99</v>
      </c>
      <c r="F155" s="242">
        <v>1</v>
      </c>
      <c r="G155" s="242">
        <v>3</v>
      </c>
      <c r="H155" s="242" t="s">
        <v>815</v>
      </c>
      <c r="I155" s="245">
        <v>600</v>
      </c>
    </row>
    <row r="156" spans="1:9" ht="12.75">
      <c r="A156" s="242" t="s">
        <v>849</v>
      </c>
      <c r="B156" s="242">
        <v>2</v>
      </c>
      <c r="C156" s="242">
        <v>3</v>
      </c>
      <c r="D156" s="242">
        <v>1</v>
      </c>
      <c r="E156" s="242">
        <v>99</v>
      </c>
      <c r="F156" s="242">
        <v>1</v>
      </c>
      <c r="G156" s="242">
        <v>4</v>
      </c>
      <c r="H156" s="242" t="s">
        <v>76</v>
      </c>
      <c r="I156" s="245">
        <v>20200</v>
      </c>
    </row>
    <row r="157" spans="1:9" ht="12.75">
      <c r="A157" s="242" t="s">
        <v>849</v>
      </c>
      <c r="B157" s="242">
        <v>2</v>
      </c>
      <c r="C157" s="242">
        <v>3</v>
      </c>
      <c r="D157" s="242">
        <v>1</v>
      </c>
      <c r="E157" s="242">
        <v>99</v>
      </c>
      <c r="F157" s="242">
        <v>1</v>
      </c>
      <c r="G157" s="242">
        <v>99</v>
      </c>
      <c r="H157" s="242" t="s">
        <v>822</v>
      </c>
      <c r="I157" s="245">
        <v>15000</v>
      </c>
    </row>
    <row r="158" spans="1:9" ht="12.75">
      <c r="A158" s="242" t="s">
        <v>849</v>
      </c>
      <c r="B158" s="242">
        <v>2</v>
      </c>
      <c r="C158" s="242">
        <v>3</v>
      </c>
      <c r="D158" s="242">
        <v>2</v>
      </c>
      <c r="E158" s="242">
        <v>1</v>
      </c>
      <c r="F158" s="242">
        <v>2</v>
      </c>
      <c r="G158" s="242">
        <v>1</v>
      </c>
      <c r="H158" s="242" t="s">
        <v>154</v>
      </c>
      <c r="I158" s="245">
        <v>24760</v>
      </c>
    </row>
    <row r="159" spans="1:9" ht="12.75">
      <c r="A159" s="242" t="s">
        <v>849</v>
      </c>
      <c r="B159" s="242">
        <v>2</v>
      </c>
      <c r="C159" s="242">
        <v>3</v>
      </c>
      <c r="D159" s="242">
        <v>2</v>
      </c>
      <c r="E159" s="242">
        <v>1</v>
      </c>
      <c r="F159" s="242">
        <v>2</v>
      </c>
      <c r="G159" s="242">
        <v>2</v>
      </c>
      <c r="H159" s="242" t="s">
        <v>156</v>
      </c>
      <c r="I159" s="245">
        <v>55550</v>
      </c>
    </row>
    <row r="160" spans="1:9" ht="12.75">
      <c r="A160" s="242" t="s">
        <v>849</v>
      </c>
      <c r="B160" s="242">
        <v>2</v>
      </c>
      <c r="C160" s="242">
        <v>3</v>
      </c>
      <c r="D160" s="242">
        <v>2</v>
      </c>
      <c r="E160" s="242">
        <v>1</v>
      </c>
      <c r="F160" s="242">
        <v>2</v>
      </c>
      <c r="G160" s="242">
        <v>99</v>
      </c>
      <c r="H160" s="242" t="s">
        <v>158</v>
      </c>
      <c r="I160" s="245">
        <v>53165</v>
      </c>
    </row>
    <row r="161" spans="1:9" ht="12.75">
      <c r="A161" s="242" t="s">
        <v>849</v>
      </c>
      <c r="B161" s="242">
        <v>2</v>
      </c>
      <c r="C161" s="242">
        <v>3</v>
      </c>
      <c r="D161" s="242">
        <v>2</v>
      </c>
      <c r="E161" s="242">
        <v>2</v>
      </c>
      <c r="F161" s="242">
        <v>4</v>
      </c>
      <c r="G161" s="242">
        <v>1</v>
      </c>
      <c r="H161" s="242" t="s">
        <v>170</v>
      </c>
      <c r="I161" s="245">
        <v>13400</v>
      </c>
    </row>
    <row r="162" spans="1:9" ht="12.75">
      <c r="A162" s="242" t="s">
        <v>849</v>
      </c>
      <c r="B162" s="242">
        <v>2</v>
      </c>
      <c r="C162" s="242">
        <v>3</v>
      </c>
      <c r="D162" s="242">
        <v>2</v>
      </c>
      <c r="E162" s="242">
        <v>5</v>
      </c>
      <c r="F162" s="242">
        <v>1</v>
      </c>
      <c r="G162" s="242">
        <v>1</v>
      </c>
      <c r="H162" s="242" t="s">
        <v>177</v>
      </c>
      <c r="I162" s="245">
        <v>6000</v>
      </c>
    </row>
    <row r="163" spans="1:9" ht="12.75">
      <c r="A163" s="242" t="s">
        <v>849</v>
      </c>
      <c r="B163" s="242">
        <v>2</v>
      </c>
      <c r="C163" s="242">
        <v>3</v>
      </c>
      <c r="D163" s="242">
        <v>2</v>
      </c>
      <c r="E163" s="242">
        <v>7</v>
      </c>
      <c r="F163" s="242">
        <v>11</v>
      </c>
      <c r="G163" s="242">
        <v>3</v>
      </c>
      <c r="H163" s="242" t="s">
        <v>853</v>
      </c>
      <c r="I163" s="245">
        <v>7500</v>
      </c>
    </row>
    <row r="164" spans="1:9" ht="12.75">
      <c r="A164" s="242" t="s">
        <v>849</v>
      </c>
      <c r="B164" s="242">
        <v>2</v>
      </c>
      <c r="C164" s="242">
        <v>3</v>
      </c>
      <c r="D164" s="242">
        <v>2</v>
      </c>
      <c r="E164" s="242">
        <v>7</v>
      </c>
      <c r="F164" s="242">
        <v>11</v>
      </c>
      <c r="G164" s="242">
        <v>5</v>
      </c>
      <c r="H164" s="242" t="s">
        <v>733</v>
      </c>
      <c r="I164" s="245">
        <v>30600</v>
      </c>
    </row>
    <row r="165" spans="1:9" ht="12.75">
      <c r="A165" s="242" t="s">
        <v>849</v>
      </c>
      <c r="B165" s="242">
        <v>2</v>
      </c>
      <c r="C165" s="242">
        <v>3</v>
      </c>
      <c r="D165" s="242">
        <v>2</v>
      </c>
      <c r="E165" s="242">
        <v>7</v>
      </c>
      <c r="F165" s="242">
        <v>11</v>
      </c>
      <c r="G165" s="242">
        <v>6</v>
      </c>
      <c r="H165" s="242" t="s">
        <v>816</v>
      </c>
      <c r="I165" s="245">
        <v>15410</v>
      </c>
    </row>
    <row r="166" spans="1:9" ht="12.75">
      <c r="A166" s="242" t="s">
        <v>849</v>
      </c>
      <c r="B166" s="242">
        <v>2</v>
      </c>
      <c r="C166" s="242">
        <v>3</v>
      </c>
      <c r="D166" s="242">
        <v>2</v>
      </c>
      <c r="E166" s="242">
        <v>7</v>
      </c>
      <c r="F166" s="242">
        <v>11</v>
      </c>
      <c r="G166" s="242">
        <v>99</v>
      </c>
      <c r="H166" s="242" t="s">
        <v>836</v>
      </c>
      <c r="I166" s="245">
        <v>192376</v>
      </c>
    </row>
    <row r="167" spans="1:9" ht="12.75">
      <c r="A167" s="242" t="s">
        <v>849</v>
      </c>
      <c r="B167" s="242">
        <v>2</v>
      </c>
      <c r="C167" s="242">
        <v>3</v>
      </c>
      <c r="D167" s="242">
        <v>2</v>
      </c>
      <c r="E167" s="242">
        <v>7</v>
      </c>
      <c r="F167" s="242">
        <v>2</v>
      </c>
      <c r="G167" s="242">
        <v>99</v>
      </c>
      <c r="H167" s="242" t="s">
        <v>194</v>
      </c>
      <c r="I167" s="245">
        <v>526585</v>
      </c>
    </row>
    <row r="168" spans="1:9" ht="12.75">
      <c r="A168" s="242" t="s">
        <v>849</v>
      </c>
      <c r="B168" s="242">
        <v>2</v>
      </c>
      <c r="C168" s="242">
        <v>3</v>
      </c>
      <c r="D168" s="242">
        <v>2</v>
      </c>
      <c r="E168" s="242">
        <v>7</v>
      </c>
      <c r="F168" s="242">
        <v>3</v>
      </c>
      <c r="G168" s="242">
        <v>1</v>
      </c>
      <c r="H168" s="242" t="s">
        <v>198</v>
      </c>
      <c r="I168" s="245">
        <v>34900</v>
      </c>
    </row>
    <row r="169" spans="1:9" ht="12.75">
      <c r="A169" s="242" t="s">
        <v>849</v>
      </c>
      <c r="B169" s="242">
        <v>2</v>
      </c>
      <c r="C169" s="242">
        <v>3</v>
      </c>
      <c r="D169" s="242">
        <v>2</v>
      </c>
      <c r="E169" s="242">
        <v>7</v>
      </c>
      <c r="F169" s="242">
        <v>3</v>
      </c>
      <c r="G169" s="242">
        <v>2</v>
      </c>
      <c r="H169" s="242" t="s">
        <v>839</v>
      </c>
      <c r="I169" s="245">
        <v>58020</v>
      </c>
    </row>
    <row r="170" spans="1:9" ht="12.75">
      <c r="A170" s="242" t="s">
        <v>849</v>
      </c>
      <c r="B170" s="242">
        <v>2</v>
      </c>
      <c r="C170" s="242">
        <v>3</v>
      </c>
      <c r="D170" s="242">
        <v>2</v>
      </c>
      <c r="E170" s="242">
        <v>7</v>
      </c>
      <c r="F170" s="242">
        <v>4</v>
      </c>
      <c r="G170" s="242">
        <v>99</v>
      </c>
      <c r="H170" s="242" t="s">
        <v>854</v>
      </c>
      <c r="I170" s="245">
        <v>3020</v>
      </c>
    </row>
    <row r="171" spans="1:9" ht="12.75">
      <c r="A171" s="242" t="s">
        <v>849</v>
      </c>
      <c r="B171" s="242">
        <v>2</v>
      </c>
      <c r="C171" s="242">
        <v>3</v>
      </c>
      <c r="D171" s="242">
        <v>2</v>
      </c>
      <c r="E171" s="242">
        <v>9</v>
      </c>
      <c r="F171" s="242">
        <v>1</v>
      </c>
      <c r="G171" s="242">
        <v>1</v>
      </c>
      <c r="H171" s="242" t="s">
        <v>846</v>
      </c>
      <c r="I171" s="245">
        <v>26400</v>
      </c>
    </row>
    <row r="172" spans="1:9" ht="12.75">
      <c r="A172" s="242" t="s">
        <v>856</v>
      </c>
      <c r="B172" s="242">
        <v>2</v>
      </c>
      <c r="C172" s="242">
        <v>3</v>
      </c>
      <c r="D172" s="242">
        <v>1</v>
      </c>
      <c r="E172" s="242">
        <v>11</v>
      </c>
      <c r="F172" s="242">
        <v>1</v>
      </c>
      <c r="G172" s="242">
        <v>5</v>
      </c>
      <c r="H172" s="242" t="s">
        <v>70</v>
      </c>
      <c r="I172" s="245">
        <v>40000</v>
      </c>
    </row>
    <row r="173" spans="1:9" ht="12.75">
      <c r="A173" s="242" t="s">
        <v>856</v>
      </c>
      <c r="B173" s="242">
        <v>2</v>
      </c>
      <c r="C173" s="242">
        <v>3</v>
      </c>
      <c r="D173" s="242">
        <v>1</v>
      </c>
      <c r="E173" s="242">
        <v>11</v>
      </c>
      <c r="F173" s="242">
        <v>1</v>
      </c>
      <c r="G173" s="242">
        <v>6</v>
      </c>
      <c r="H173" s="242" t="s">
        <v>72</v>
      </c>
      <c r="I173" s="245">
        <v>40000</v>
      </c>
    </row>
    <row r="174" spans="1:9" ht="12.75">
      <c r="A174" s="242" t="s">
        <v>856</v>
      </c>
      <c r="B174" s="242">
        <v>2</v>
      </c>
      <c r="C174" s="242">
        <v>3</v>
      </c>
      <c r="D174" s="242">
        <v>1</v>
      </c>
      <c r="E174" s="242">
        <v>5</v>
      </c>
      <c r="F174" s="242">
        <v>3</v>
      </c>
      <c r="G174" s="242">
        <v>1</v>
      </c>
      <c r="H174" s="242" t="s">
        <v>847</v>
      </c>
      <c r="I174" s="245">
        <v>80000</v>
      </c>
    </row>
    <row r="175" spans="1:9" ht="12.75">
      <c r="A175" s="242" t="s">
        <v>856</v>
      </c>
      <c r="B175" s="242">
        <v>2</v>
      </c>
      <c r="C175" s="242">
        <v>3</v>
      </c>
      <c r="D175" s="242">
        <v>2</v>
      </c>
      <c r="E175" s="242">
        <v>7</v>
      </c>
      <c r="F175" s="242">
        <v>11</v>
      </c>
      <c r="G175" s="242">
        <v>99</v>
      </c>
      <c r="H175" s="242" t="s">
        <v>836</v>
      </c>
      <c r="I175" s="245">
        <v>40000</v>
      </c>
    </row>
    <row r="176" spans="1:9" ht="12.75">
      <c r="A176" s="242" t="s">
        <v>860</v>
      </c>
      <c r="B176" s="242">
        <v>2</v>
      </c>
      <c r="C176" s="242">
        <v>3</v>
      </c>
      <c r="D176" s="242">
        <v>1</v>
      </c>
      <c r="E176" s="242">
        <v>5</v>
      </c>
      <c r="F176" s="242">
        <v>1</v>
      </c>
      <c r="G176" s="242">
        <v>1</v>
      </c>
      <c r="H176" s="242" t="s">
        <v>136</v>
      </c>
      <c r="I176" s="245">
        <v>5500</v>
      </c>
    </row>
    <row r="177" spans="1:9" ht="12.75">
      <c r="A177" s="242" t="s">
        <v>860</v>
      </c>
      <c r="B177" s="242">
        <v>2</v>
      </c>
      <c r="C177" s="242">
        <v>3</v>
      </c>
      <c r="D177" s="242">
        <v>1</v>
      </c>
      <c r="E177" s="242">
        <v>5</v>
      </c>
      <c r="F177" s="242">
        <v>1</v>
      </c>
      <c r="G177" s="242">
        <v>2</v>
      </c>
      <c r="H177" s="242" t="s">
        <v>832</v>
      </c>
      <c r="I177" s="245">
        <v>12933</v>
      </c>
    </row>
    <row r="178" spans="1:9" ht="12.75">
      <c r="A178" s="242" t="s">
        <v>860</v>
      </c>
      <c r="B178" s="242">
        <v>2</v>
      </c>
      <c r="C178" s="242">
        <v>3</v>
      </c>
      <c r="D178" s="242">
        <v>2</v>
      </c>
      <c r="E178" s="242">
        <v>1</v>
      </c>
      <c r="F178" s="242">
        <v>2</v>
      </c>
      <c r="G178" s="242">
        <v>1</v>
      </c>
      <c r="H178" s="242" t="s">
        <v>154</v>
      </c>
      <c r="I178" s="245">
        <v>5670</v>
      </c>
    </row>
    <row r="179" spans="1:9" ht="12.75">
      <c r="A179" s="242" t="s">
        <v>860</v>
      </c>
      <c r="B179" s="242">
        <v>2</v>
      </c>
      <c r="C179" s="242">
        <v>3</v>
      </c>
      <c r="D179" s="242">
        <v>2</v>
      </c>
      <c r="E179" s="242">
        <v>1</v>
      </c>
      <c r="F179" s="242">
        <v>2</v>
      </c>
      <c r="G179" s="242">
        <v>2</v>
      </c>
      <c r="H179" s="242" t="s">
        <v>156</v>
      </c>
      <c r="I179" s="245">
        <v>16510</v>
      </c>
    </row>
    <row r="180" spans="1:9" ht="12.75">
      <c r="A180" s="242" t="s">
        <v>860</v>
      </c>
      <c r="B180" s="242">
        <v>2</v>
      </c>
      <c r="C180" s="242">
        <v>3</v>
      </c>
      <c r="D180" s="242">
        <v>2</v>
      </c>
      <c r="E180" s="242">
        <v>7</v>
      </c>
      <c r="F180" s="242">
        <v>11</v>
      </c>
      <c r="G180" s="242">
        <v>99</v>
      </c>
      <c r="H180" s="242" t="s">
        <v>94</v>
      </c>
      <c r="I180" s="245">
        <v>36000</v>
      </c>
    </row>
    <row r="181" spans="1:9" ht="12.75">
      <c r="A181" s="242" t="s">
        <v>861</v>
      </c>
      <c r="B181" s="242">
        <v>2</v>
      </c>
      <c r="C181" s="242">
        <v>3</v>
      </c>
      <c r="D181" s="242">
        <v>1</v>
      </c>
      <c r="E181" s="242">
        <v>1</v>
      </c>
      <c r="F181" s="242">
        <v>1</v>
      </c>
      <c r="G181" s="242">
        <v>1</v>
      </c>
      <c r="H181" s="242" t="s">
        <v>42</v>
      </c>
      <c r="I181" s="245">
        <v>22000</v>
      </c>
    </row>
    <row r="182" spans="1:9" ht="12.75">
      <c r="A182" s="242" t="s">
        <v>861</v>
      </c>
      <c r="B182" s="242">
        <v>2</v>
      </c>
      <c r="C182" s="242">
        <v>3</v>
      </c>
      <c r="D182" s="242">
        <v>1</v>
      </c>
      <c r="E182" s="242">
        <v>5</v>
      </c>
      <c r="F182" s="242">
        <v>1</v>
      </c>
      <c r="G182" s="242">
        <v>2</v>
      </c>
      <c r="H182" s="242" t="s">
        <v>138</v>
      </c>
      <c r="I182" s="245">
        <v>77000</v>
      </c>
    </row>
    <row r="183" spans="1:9" ht="12.75">
      <c r="A183" s="242" t="s">
        <v>861</v>
      </c>
      <c r="B183" s="242">
        <v>2</v>
      </c>
      <c r="C183" s="242">
        <v>3</v>
      </c>
      <c r="D183" s="242">
        <v>2</v>
      </c>
      <c r="E183" s="242">
        <v>1</v>
      </c>
      <c r="F183" s="242">
        <v>2</v>
      </c>
      <c r="G183" s="242">
        <v>9</v>
      </c>
      <c r="H183" s="242" t="s">
        <v>158</v>
      </c>
      <c r="I183" s="245">
        <v>11500</v>
      </c>
    </row>
    <row r="184" spans="1:9" ht="12.75">
      <c r="A184" s="242" t="s">
        <v>861</v>
      </c>
      <c r="B184" s="242">
        <v>2</v>
      </c>
      <c r="C184" s="242">
        <v>3</v>
      </c>
      <c r="D184" s="242">
        <v>2</v>
      </c>
      <c r="E184" s="242">
        <v>7</v>
      </c>
      <c r="F184" s="242">
        <v>11</v>
      </c>
      <c r="G184" s="242">
        <v>6</v>
      </c>
      <c r="H184" s="242" t="s">
        <v>816</v>
      </c>
      <c r="I184" s="245">
        <v>2000</v>
      </c>
    </row>
    <row r="185" spans="1:9" ht="12.75">
      <c r="A185" s="242" t="s">
        <v>861</v>
      </c>
      <c r="B185" s="242">
        <v>2</v>
      </c>
      <c r="C185" s="242">
        <v>3</v>
      </c>
      <c r="D185" s="242">
        <v>2</v>
      </c>
      <c r="E185" s="242">
        <v>7</v>
      </c>
      <c r="F185" s="242">
        <v>1</v>
      </c>
      <c r="G185" s="242">
        <v>99</v>
      </c>
      <c r="H185" s="242" t="s">
        <v>94</v>
      </c>
      <c r="I185" s="245">
        <v>87500</v>
      </c>
    </row>
    <row r="186" spans="1:9" ht="12.75">
      <c r="A186" s="242" t="s">
        <v>861</v>
      </c>
      <c r="B186" s="242">
        <v>2</v>
      </c>
      <c r="C186" s="242">
        <v>3</v>
      </c>
      <c r="D186" s="242">
        <v>2</v>
      </c>
      <c r="E186" s="242">
        <v>7</v>
      </c>
      <c r="F186" s="242">
        <v>3</v>
      </c>
      <c r="G186" s="242">
        <v>2</v>
      </c>
      <c r="H186" s="242" t="s">
        <v>839</v>
      </c>
      <c r="I186" s="245">
        <v>30000</v>
      </c>
    </row>
    <row r="187" spans="1:9" ht="12.75">
      <c r="A187" s="242" t="s">
        <v>863</v>
      </c>
      <c r="B187" s="242">
        <v>2</v>
      </c>
      <c r="C187" s="242">
        <v>3</v>
      </c>
      <c r="D187" s="242">
        <v>1</v>
      </c>
      <c r="E187" s="242">
        <v>5</v>
      </c>
      <c r="F187" s="242">
        <v>1</v>
      </c>
      <c r="G187" s="242">
        <v>1</v>
      </c>
      <c r="H187" s="242" t="s">
        <v>842</v>
      </c>
      <c r="I187" s="245">
        <v>1260</v>
      </c>
    </row>
    <row r="188" spans="1:9" ht="12.75">
      <c r="A188" s="242" t="s">
        <v>863</v>
      </c>
      <c r="B188" s="242">
        <v>2</v>
      </c>
      <c r="C188" s="242">
        <v>3</v>
      </c>
      <c r="D188" s="242">
        <v>1</v>
      </c>
      <c r="E188" s="242">
        <v>5</v>
      </c>
      <c r="F188" s="242">
        <v>1</v>
      </c>
      <c r="G188" s="242">
        <v>2</v>
      </c>
      <c r="H188" s="242" t="s">
        <v>832</v>
      </c>
      <c r="I188" s="245">
        <v>9000</v>
      </c>
    </row>
    <row r="189" spans="1:9" ht="12.75">
      <c r="A189" s="242" t="s">
        <v>863</v>
      </c>
      <c r="B189" s="242">
        <v>2</v>
      </c>
      <c r="C189" s="242">
        <v>3</v>
      </c>
      <c r="D189" s="242">
        <v>1</v>
      </c>
      <c r="E189" s="242">
        <v>99</v>
      </c>
      <c r="F189" s="242">
        <v>1</v>
      </c>
      <c r="G189" s="242">
        <v>9</v>
      </c>
      <c r="H189" s="242" t="s">
        <v>78</v>
      </c>
      <c r="I189" s="245">
        <v>237755</v>
      </c>
    </row>
    <row r="190" spans="1:9" ht="12.75">
      <c r="A190" s="242" t="s">
        <v>863</v>
      </c>
      <c r="B190" s="242">
        <v>2</v>
      </c>
      <c r="C190" s="242">
        <v>3</v>
      </c>
      <c r="D190" s="242">
        <v>2</v>
      </c>
      <c r="E190" s="242">
        <v>1</v>
      </c>
      <c r="F190" s="242">
        <v>2</v>
      </c>
      <c r="G190" s="242">
        <v>1</v>
      </c>
      <c r="H190" s="242" t="s">
        <v>154</v>
      </c>
      <c r="I190" s="245">
        <v>12507</v>
      </c>
    </row>
    <row r="191" spans="1:9" ht="12.75">
      <c r="A191" s="242" t="s">
        <v>863</v>
      </c>
      <c r="B191" s="242">
        <v>2</v>
      </c>
      <c r="C191" s="242">
        <v>3</v>
      </c>
      <c r="D191" s="242">
        <v>2</v>
      </c>
      <c r="E191" s="242">
        <v>1</v>
      </c>
      <c r="F191" s="242">
        <v>2</v>
      </c>
      <c r="G191" s="242">
        <v>2</v>
      </c>
      <c r="H191" s="242" t="s">
        <v>156</v>
      </c>
      <c r="I191" s="245">
        <v>33900</v>
      </c>
    </row>
    <row r="192" spans="1:9" ht="12.75">
      <c r="A192" s="242" t="s">
        <v>863</v>
      </c>
      <c r="B192" s="242">
        <v>2</v>
      </c>
      <c r="C192" s="242">
        <v>3</v>
      </c>
      <c r="D192" s="242">
        <v>2</v>
      </c>
      <c r="E192" s="242">
        <v>1</v>
      </c>
      <c r="F192" s="242">
        <v>2</v>
      </c>
      <c r="G192" s="242">
        <v>0</v>
      </c>
      <c r="H192" s="242" t="s">
        <v>866</v>
      </c>
      <c r="I192" s="245">
        <v>50000</v>
      </c>
    </row>
    <row r="193" spans="1:9" ht="12.75">
      <c r="A193" s="242" t="s">
        <v>863</v>
      </c>
      <c r="B193" s="242">
        <v>2</v>
      </c>
      <c r="C193" s="242">
        <v>3</v>
      </c>
      <c r="D193" s="242">
        <v>2</v>
      </c>
      <c r="E193" s="242">
        <v>2</v>
      </c>
      <c r="F193" s="242">
        <v>4</v>
      </c>
      <c r="G193" s="242">
        <v>1</v>
      </c>
      <c r="H193" s="242" t="s">
        <v>170</v>
      </c>
      <c r="I193" s="245">
        <v>13000</v>
      </c>
    </row>
    <row r="194" spans="1:9" ht="12.75">
      <c r="A194" s="242" t="s">
        <v>863</v>
      </c>
      <c r="B194" s="242">
        <v>2</v>
      </c>
      <c r="C194" s="242">
        <v>3</v>
      </c>
      <c r="D194" s="242">
        <v>2</v>
      </c>
      <c r="E194" s="242">
        <v>7</v>
      </c>
      <c r="F194" s="242">
        <v>11</v>
      </c>
      <c r="G194" s="242">
        <v>99</v>
      </c>
      <c r="H194" s="242" t="s">
        <v>94</v>
      </c>
      <c r="I194" s="245">
        <v>332578</v>
      </c>
    </row>
    <row r="195" spans="1:9" ht="12.75">
      <c r="A195" s="242" t="s">
        <v>863</v>
      </c>
      <c r="B195" s="242">
        <v>2</v>
      </c>
      <c r="C195" s="242">
        <v>3</v>
      </c>
      <c r="D195" s="242">
        <v>2</v>
      </c>
      <c r="E195" s="242">
        <v>7</v>
      </c>
      <c r="F195" s="242">
        <v>4</v>
      </c>
      <c r="G195" s="242">
        <v>2</v>
      </c>
      <c r="H195" s="242" t="s">
        <v>867</v>
      </c>
      <c r="I195" s="245">
        <v>10000</v>
      </c>
    </row>
    <row r="196" spans="1:9" ht="12.75">
      <c r="A196" s="242" t="s">
        <v>863</v>
      </c>
      <c r="B196" s="242">
        <v>2</v>
      </c>
      <c r="C196" s="242">
        <v>5</v>
      </c>
      <c r="D196" s="242">
        <v>4</v>
      </c>
      <c r="E196" s="242">
        <v>1</v>
      </c>
      <c r="F196" s="242">
        <v>2</v>
      </c>
      <c r="G196" s="242">
        <v>1</v>
      </c>
      <c r="H196" s="242" t="s">
        <v>868</v>
      </c>
      <c r="I196" s="245">
        <v>57961</v>
      </c>
    </row>
    <row r="197" spans="1:9" ht="12.75">
      <c r="A197" s="242" t="s">
        <v>869</v>
      </c>
      <c r="B197" s="242">
        <v>2</v>
      </c>
      <c r="C197" s="242">
        <v>3</v>
      </c>
      <c r="D197" s="242">
        <v>1</v>
      </c>
      <c r="E197" s="242">
        <v>5</v>
      </c>
      <c r="F197" s="242">
        <v>1</v>
      </c>
      <c r="G197" s="242">
        <v>1</v>
      </c>
      <c r="H197" s="242" t="s">
        <v>136</v>
      </c>
      <c r="I197" s="245">
        <v>1500</v>
      </c>
    </row>
    <row r="198" spans="1:9" ht="12.75">
      <c r="A198" s="242" t="s">
        <v>869</v>
      </c>
      <c r="B198" s="242">
        <v>2</v>
      </c>
      <c r="C198" s="242">
        <v>3</v>
      </c>
      <c r="D198" s="242">
        <v>1</v>
      </c>
      <c r="E198" s="242">
        <v>5</v>
      </c>
      <c r="F198" s="242">
        <v>1</v>
      </c>
      <c r="G198" s="242">
        <v>1</v>
      </c>
      <c r="H198" s="242" t="s">
        <v>832</v>
      </c>
      <c r="I198" s="245">
        <v>6500</v>
      </c>
    </row>
    <row r="199" spans="1:9" ht="12.75">
      <c r="A199" s="242" t="s">
        <v>869</v>
      </c>
      <c r="B199" s="242">
        <v>2</v>
      </c>
      <c r="C199" s="242">
        <v>3</v>
      </c>
      <c r="D199" s="242">
        <v>1</v>
      </c>
      <c r="E199" s="242">
        <v>99</v>
      </c>
      <c r="F199" s="242">
        <v>1</v>
      </c>
      <c r="G199" s="242">
        <v>3</v>
      </c>
      <c r="H199" s="242" t="s">
        <v>815</v>
      </c>
      <c r="I199" s="245">
        <v>1000</v>
      </c>
    </row>
    <row r="200" spans="1:9" ht="12.75">
      <c r="A200" s="242" t="s">
        <v>869</v>
      </c>
      <c r="B200" s="242">
        <v>2</v>
      </c>
      <c r="C200" s="242">
        <v>3</v>
      </c>
      <c r="D200" s="242">
        <v>2</v>
      </c>
      <c r="E200" s="242">
        <v>1</v>
      </c>
      <c r="F200" s="242">
        <v>2</v>
      </c>
      <c r="G200" s="242">
        <v>1</v>
      </c>
      <c r="H200" s="242" t="s">
        <v>870</v>
      </c>
      <c r="I200" s="245">
        <v>300</v>
      </c>
    </row>
    <row r="201" spans="1:9" ht="12.75">
      <c r="A201" s="242" t="s">
        <v>869</v>
      </c>
      <c r="B201" s="242">
        <v>2</v>
      </c>
      <c r="C201" s="242">
        <v>3</v>
      </c>
      <c r="D201" s="242">
        <v>2</v>
      </c>
      <c r="E201" s="242">
        <v>1</v>
      </c>
      <c r="F201" s="242">
        <v>2</v>
      </c>
      <c r="G201" s="242">
        <v>2</v>
      </c>
      <c r="H201" s="242" t="s">
        <v>823</v>
      </c>
      <c r="I201" s="245">
        <v>1500</v>
      </c>
    </row>
    <row r="202" spans="1:9" ht="12.75">
      <c r="A202" s="242" t="s">
        <v>869</v>
      </c>
      <c r="B202" s="242">
        <v>2</v>
      </c>
      <c r="C202" s="242">
        <v>3</v>
      </c>
      <c r="D202" s="242">
        <v>2</v>
      </c>
      <c r="E202" s="242">
        <v>6</v>
      </c>
      <c r="F202" s="242">
        <v>1</v>
      </c>
      <c r="G202" s="242">
        <v>2</v>
      </c>
      <c r="H202" s="242" t="s">
        <v>180</v>
      </c>
      <c r="I202" s="245">
        <v>600</v>
      </c>
    </row>
    <row r="203" spans="1:9" ht="12.75">
      <c r="A203" s="242" t="s">
        <v>869</v>
      </c>
      <c r="B203" s="242">
        <v>2</v>
      </c>
      <c r="C203" s="242">
        <v>3</v>
      </c>
      <c r="D203" s="242">
        <v>2</v>
      </c>
      <c r="E203" s="242">
        <v>7</v>
      </c>
      <c r="F203" s="242">
        <v>11</v>
      </c>
      <c r="G203" s="242">
        <v>99</v>
      </c>
      <c r="H203" s="242" t="s">
        <v>836</v>
      </c>
      <c r="I203" s="245">
        <v>3600</v>
      </c>
    </row>
    <row r="204" spans="1:9" ht="12.75">
      <c r="A204" s="242" t="s">
        <v>871</v>
      </c>
      <c r="B204" s="242">
        <v>2</v>
      </c>
      <c r="C204" s="242">
        <v>1</v>
      </c>
      <c r="D204" s="242">
        <v>1</v>
      </c>
      <c r="E204" s="242">
        <v>1</v>
      </c>
      <c r="F204" s="242">
        <v>2</v>
      </c>
      <c r="G204" s="242">
        <v>99</v>
      </c>
      <c r="H204" s="242" t="s">
        <v>129</v>
      </c>
      <c r="I204" s="245">
        <v>650500</v>
      </c>
    </row>
    <row r="205" spans="1:9" ht="12.75">
      <c r="A205" s="242" t="s">
        <v>871</v>
      </c>
      <c r="B205" s="242">
        <v>2</v>
      </c>
      <c r="C205" s="242">
        <v>1</v>
      </c>
      <c r="D205" s="242">
        <v>1</v>
      </c>
      <c r="E205" s="242">
        <v>5</v>
      </c>
      <c r="F205" s="242">
        <v>2</v>
      </c>
      <c r="G205" s="242">
        <v>99</v>
      </c>
      <c r="H205" s="242" t="s">
        <v>830</v>
      </c>
      <c r="I205" s="245">
        <v>240000</v>
      </c>
    </row>
    <row r="206" spans="1:9" ht="12.75">
      <c r="A206" s="242" t="s">
        <v>871</v>
      </c>
      <c r="B206" s="242">
        <v>2</v>
      </c>
      <c r="C206" s="242">
        <v>3</v>
      </c>
      <c r="D206" s="242">
        <v>1</v>
      </c>
      <c r="E206" s="242">
        <v>5</v>
      </c>
      <c r="F206" s="242">
        <v>1</v>
      </c>
      <c r="G206" s="242">
        <v>1</v>
      </c>
      <c r="H206" s="242" t="s">
        <v>136</v>
      </c>
      <c r="I206" s="245">
        <v>2000</v>
      </c>
    </row>
    <row r="207" spans="1:9" ht="12.75">
      <c r="A207" s="242" t="s">
        <v>871</v>
      </c>
      <c r="B207" s="242">
        <v>2</v>
      </c>
      <c r="C207" s="242">
        <v>3</v>
      </c>
      <c r="D207" s="242">
        <v>1</v>
      </c>
      <c r="E207" s="242">
        <v>5</v>
      </c>
      <c r="F207" s="242">
        <v>1</v>
      </c>
      <c r="G207" s="242">
        <v>2</v>
      </c>
      <c r="H207" s="242" t="s">
        <v>138</v>
      </c>
      <c r="I207" s="245">
        <v>18000</v>
      </c>
    </row>
    <row r="208" spans="1:9" ht="12.75">
      <c r="A208" s="242" t="s">
        <v>871</v>
      </c>
      <c r="B208" s="242">
        <v>2</v>
      </c>
      <c r="C208" s="242">
        <v>3</v>
      </c>
      <c r="D208" s="242">
        <v>2</v>
      </c>
      <c r="E208" s="242">
        <v>1</v>
      </c>
      <c r="F208" s="242">
        <v>2</v>
      </c>
      <c r="G208" s="242">
        <v>1</v>
      </c>
      <c r="H208" s="242" t="s">
        <v>154</v>
      </c>
      <c r="I208" s="245">
        <v>1500</v>
      </c>
    </row>
    <row r="209" spans="1:9" ht="12.75">
      <c r="A209" s="242" t="s">
        <v>871</v>
      </c>
      <c r="B209" s="242">
        <v>2</v>
      </c>
      <c r="C209" s="242">
        <v>3</v>
      </c>
      <c r="D209" s="242">
        <v>2</v>
      </c>
      <c r="E209" s="242">
        <v>1</v>
      </c>
      <c r="F209" s="242">
        <v>2</v>
      </c>
      <c r="G209" s="242">
        <v>2</v>
      </c>
      <c r="H209" s="242" t="s">
        <v>156</v>
      </c>
      <c r="I209" s="245">
        <v>3500</v>
      </c>
    </row>
    <row r="210" spans="1:9" ht="12.75">
      <c r="A210" s="242" t="s">
        <v>871</v>
      </c>
      <c r="B210" s="242">
        <v>2</v>
      </c>
      <c r="C210" s="242">
        <v>3</v>
      </c>
      <c r="D210" s="242">
        <v>2</v>
      </c>
      <c r="E210" s="242">
        <v>7</v>
      </c>
      <c r="F210" s="242">
        <v>3</v>
      </c>
      <c r="G210" s="242">
        <v>2</v>
      </c>
      <c r="H210" s="242" t="s">
        <v>200</v>
      </c>
      <c r="I210" s="245">
        <v>30000</v>
      </c>
    </row>
    <row r="211" spans="1:9" ht="12.75">
      <c r="A211" s="242" t="s">
        <v>871</v>
      </c>
      <c r="B211" s="242">
        <v>2</v>
      </c>
      <c r="C211" s="242">
        <v>3</v>
      </c>
      <c r="D211" s="242">
        <v>2</v>
      </c>
      <c r="E211" s="242">
        <v>8</v>
      </c>
      <c r="F211" s="242">
        <v>1</v>
      </c>
      <c r="G211" s="242">
        <v>1</v>
      </c>
      <c r="H211" s="242" t="s">
        <v>96</v>
      </c>
      <c r="I211" s="245">
        <v>1305600</v>
      </c>
    </row>
    <row r="212" spans="1:9" ht="12.75">
      <c r="A212" s="242" t="s">
        <v>871</v>
      </c>
      <c r="B212" s="242">
        <v>2</v>
      </c>
      <c r="C212" s="242">
        <v>3</v>
      </c>
      <c r="D212" s="242">
        <v>2</v>
      </c>
      <c r="E212" s="242">
        <v>8</v>
      </c>
      <c r="F212" s="242">
        <v>1</v>
      </c>
      <c r="G212" s="242">
        <v>2</v>
      </c>
      <c r="H212" s="242" t="s">
        <v>98</v>
      </c>
      <c r="I212" s="245">
        <v>116964</v>
      </c>
    </row>
    <row r="213" spans="1:9" ht="12.75">
      <c r="A213" s="242" t="s">
        <v>871</v>
      </c>
      <c r="B213" s="242">
        <v>2</v>
      </c>
      <c r="C213" s="242">
        <v>3</v>
      </c>
      <c r="D213" s="242">
        <v>2</v>
      </c>
      <c r="E213" s="242">
        <v>8</v>
      </c>
      <c r="F213" s="242">
        <v>1</v>
      </c>
      <c r="G213" s="242">
        <v>4</v>
      </c>
      <c r="H213" s="242" t="s">
        <v>818</v>
      </c>
      <c r="I213" s="245">
        <v>64800</v>
      </c>
    </row>
    <row r="214" spans="1:9" ht="12.75">
      <c r="A214" s="242" t="s">
        <v>871</v>
      </c>
      <c r="B214" s="242">
        <v>2</v>
      </c>
      <c r="C214" s="242">
        <v>3</v>
      </c>
      <c r="D214" s="242">
        <v>2</v>
      </c>
      <c r="E214" s="242">
        <v>8</v>
      </c>
      <c r="F214" s="242">
        <v>1</v>
      </c>
      <c r="G214" s="242">
        <v>5</v>
      </c>
      <c r="H214" s="242" t="s">
        <v>872</v>
      </c>
      <c r="I214" s="245">
        <v>6815</v>
      </c>
    </row>
    <row r="215" spans="1:9" ht="12.75">
      <c r="A215" s="242" t="s">
        <v>873</v>
      </c>
      <c r="B215" s="242">
        <v>2</v>
      </c>
      <c r="C215" s="242">
        <v>3</v>
      </c>
      <c r="D215" s="242">
        <v>1</v>
      </c>
      <c r="E215" s="242">
        <v>5</v>
      </c>
      <c r="F215" s="242">
        <v>1</v>
      </c>
      <c r="G215" s="242">
        <v>2</v>
      </c>
      <c r="H215" s="242" t="s">
        <v>138</v>
      </c>
      <c r="I215" s="245">
        <v>6000</v>
      </c>
    </row>
    <row r="216" spans="1:9" ht="12.75">
      <c r="A216" s="242" t="s">
        <v>873</v>
      </c>
      <c r="B216" s="242">
        <v>2</v>
      </c>
      <c r="C216" s="242">
        <v>3</v>
      </c>
      <c r="D216" s="242">
        <v>1</v>
      </c>
      <c r="E216" s="242">
        <v>99</v>
      </c>
      <c r="F216" s="242">
        <v>1</v>
      </c>
      <c r="G216" s="242">
        <v>3</v>
      </c>
      <c r="H216" s="242" t="s">
        <v>815</v>
      </c>
      <c r="I216" s="245">
        <v>2820</v>
      </c>
    </row>
    <row r="217" spans="1:9" ht="12.75">
      <c r="A217" s="242" t="s">
        <v>873</v>
      </c>
      <c r="B217" s="242">
        <v>2</v>
      </c>
      <c r="C217" s="242">
        <v>3</v>
      </c>
      <c r="D217" s="242">
        <v>2</v>
      </c>
      <c r="E217" s="242">
        <v>6</v>
      </c>
      <c r="F217" s="242">
        <v>1</v>
      </c>
      <c r="G217" s="242">
        <v>2</v>
      </c>
      <c r="H217" s="242" t="s">
        <v>180</v>
      </c>
      <c r="I217" s="245">
        <v>960</v>
      </c>
    </row>
    <row r="218" spans="1:9" ht="12.75">
      <c r="A218" s="242" t="s">
        <v>873</v>
      </c>
      <c r="B218" s="242">
        <v>2</v>
      </c>
      <c r="C218" s="242">
        <v>3</v>
      </c>
      <c r="D218" s="242">
        <v>2</v>
      </c>
      <c r="E218" s="242">
        <v>7</v>
      </c>
      <c r="F218" s="242">
        <v>11</v>
      </c>
      <c r="G218" s="242">
        <v>99</v>
      </c>
      <c r="H218" s="242" t="s">
        <v>94</v>
      </c>
      <c r="I218" s="245">
        <v>5220</v>
      </c>
    </row>
    <row r="219" spans="1:9" ht="12.75">
      <c r="A219" s="242" t="s">
        <v>874</v>
      </c>
      <c r="B219" s="242">
        <v>2</v>
      </c>
      <c r="C219" s="242">
        <v>3</v>
      </c>
      <c r="D219" s="242">
        <v>1</v>
      </c>
      <c r="E219" s="242">
        <v>1</v>
      </c>
      <c r="F219" s="242">
        <v>1</v>
      </c>
      <c r="G219" s="242">
        <v>1</v>
      </c>
      <c r="H219" s="242" t="s">
        <v>42</v>
      </c>
      <c r="I219" s="245">
        <v>4000</v>
      </c>
    </row>
    <row r="220" spans="1:9" ht="12.75">
      <c r="A220" s="242" t="s">
        <v>874</v>
      </c>
      <c r="B220" s="242">
        <v>2</v>
      </c>
      <c r="C220" s="242">
        <v>3</v>
      </c>
      <c r="D220" s="242">
        <v>1</v>
      </c>
      <c r="E220" s="242">
        <v>5</v>
      </c>
      <c r="F220" s="242">
        <v>1</v>
      </c>
      <c r="G220" s="242">
        <v>1</v>
      </c>
      <c r="H220" s="242" t="s">
        <v>842</v>
      </c>
      <c r="I220" s="245">
        <v>2000</v>
      </c>
    </row>
    <row r="221" spans="1:9" ht="12.75">
      <c r="A221" s="242" t="s">
        <v>874</v>
      </c>
      <c r="B221" s="242">
        <v>2</v>
      </c>
      <c r="C221" s="242">
        <v>3</v>
      </c>
      <c r="D221" s="242">
        <v>1</v>
      </c>
      <c r="E221" s="242">
        <v>5</v>
      </c>
      <c r="F221" s="242">
        <v>1</v>
      </c>
      <c r="G221" s="242">
        <v>2</v>
      </c>
      <c r="H221" s="242" t="s">
        <v>832</v>
      </c>
      <c r="I221" s="245">
        <v>6500</v>
      </c>
    </row>
    <row r="222" spans="1:9" ht="12.75">
      <c r="A222" s="242" t="s">
        <v>874</v>
      </c>
      <c r="B222" s="242">
        <v>2</v>
      </c>
      <c r="C222" s="242">
        <v>3</v>
      </c>
      <c r="D222" s="242">
        <v>2</v>
      </c>
      <c r="E222" s="242">
        <v>1</v>
      </c>
      <c r="F222" s="242">
        <v>2</v>
      </c>
      <c r="G222" s="242">
        <v>1</v>
      </c>
      <c r="H222" s="242" t="s">
        <v>154</v>
      </c>
      <c r="I222" s="245">
        <v>10000</v>
      </c>
    </row>
    <row r="223" spans="1:9" ht="12.75">
      <c r="A223" s="242" t="s">
        <v>874</v>
      </c>
      <c r="B223" s="242">
        <v>2</v>
      </c>
      <c r="C223" s="242">
        <v>3</v>
      </c>
      <c r="D223" s="242">
        <v>2</v>
      </c>
      <c r="E223" s="242">
        <v>7</v>
      </c>
      <c r="F223" s="242">
        <v>11</v>
      </c>
      <c r="G223" s="242">
        <v>99</v>
      </c>
      <c r="H223" s="242" t="s">
        <v>94</v>
      </c>
      <c r="I223" s="245">
        <v>246500</v>
      </c>
    </row>
    <row r="224" spans="1:9" ht="12.75">
      <c r="A224" s="242" t="s">
        <v>874</v>
      </c>
      <c r="B224" s="242">
        <v>2</v>
      </c>
      <c r="C224" s="242">
        <v>3</v>
      </c>
      <c r="D224" s="242">
        <v>2</v>
      </c>
      <c r="E224" s="242">
        <v>7</v>
      </c>
      <c r="F224" s="242">
        <v>3</v>
      </c>
      <c r="G224" s="242">
        <v>2</v>
      </c>
      <c r="H224" s="242" t="s">
        <v>200</v>
      </c>
      <c r="I224" s="245">
        <v>31000</v>
      </c>
    </row>
    <row r="225" spans="1:9" ht="12.75">
      <c r="A225" s="242" t="s">
        <v>877</v>
      </c>
      <c r="B225" s="242">
        <v>2</v>
      </c>
      <c r="C225" s="242">
        <v>3</v>
      </c>
      <c r="D225" s="242">
        <v>1</v>
      </c>
      <c r="E225" s="242">
        <v>5</v>
      </c>
      <c r="F225" s="242">
        <v>1</v>
      </c>
      <c r="G225" s="242">
        <v>1</v>
      </c>
      <c r="H225" s="242" t="s">
        <v>136</v>
      </c>
      <c r="I225" s="245">
        <v>3975</v>
      </c>
    </row>
    <row r="226" spans="1:9" ht="12.75">
      <c r="A226" s="242" t="s">
        <v>877</v>
      </c>
      <c r="B226" s="242">
        <v>2</v>
      </c>
      <c r="C226" s="242">
        <v>3</v>
      </c>
      <c r="D226" s="242">
        <v>1</v>
      </c>
      <c r="E226" s="242">
        <v>5</v>
      </c>
      <c r="F226" s="242">
        <v>1</v>
      </c>
      <c r="G226" s="242">
        <v>2</v>
      </c>
      <c r="H226" s="242" t="s">
        <v>832</v>
      </c>
      <c r="I226" s="245">
        <v>17000</v>
      </c>
    </row>
    <row r="227" spans="1:9" ht="12.75">
      <c r="A227" s="242" t="s">
        <v>877</v>
      </c>
      <c r="B227" s="242">
        <v>2</v>
      </c>
      <c r="C227" s="242">
        <v>3</v>
      </c>
      <c r="D227" s="242">
        <v>1</v>
      </c>
      <c r="E227" s="242">
        <v>9</v>
      </c>
      <c r="F227" s="242">
        <v>1</v>
      </c>
      <c r="G227" s="242">
        <v>2</v>
      </c>
      <c r="H227" s="242" t="s">
        <v>66</v>
      </c>
      <c r="I227" s="245">
        <v>7776</v>
      </c>
    </row>
    <row r="228" spans="1:9" ht="12.75">
      <c r="A228" s="242" t="s">
        <v>877</v>
      </c>
      <c r="B228" s="242">
        <v>2</v>
      </c>
      <c r="C228" s="242">
        <v>3</v>
      </c>
      <c r="D228" s="242">
        <v>2</v>
      </c>
      <c r="E228" s="242">
        <v>9</v>
      </c>
      <c r="F228" s="242">
        <v>1</v>
      </c>
      <c r="G228" s="242">
        <v>1</v>
      </c>
      <c r="H228" s="242" t="s">
        <v>819</v>
      </c>
      <c r="I228" s="245">
        <v>371249</v>
      </c>
    </row>
    <row r="229" spans="1:9" ht="12.75">
      <c r="A229" s="242" t="s">
        <v>878</v>
      </c>
      <c r="B229" s="242">
        <v>2</v>
      </c>
      <c r="C229" s="242">
        <v>3</v>
      </c>
      <c r="D229" s="242">
        <v>1</v>
      </c>
      <c r="E229" s="242">
        <v>1</v>
      </c>
      <c r="F229" s="242">
        <v>1</v>
      </c>
      <c r="G229" s="242">
        <v>1</v>
      </c>
      <c r="H229" s="242" t="s">
        <v>42</v>
      </c>
      <c r="I229" s="245">
        <v>3000</v>
      </c>
    </row>
    <row r="230" spans="1:9" ht="12.75">
      <c r="A230" s="242" t="s">
        <v>878</v>
      </c>
      <c r="B230" s="242">
        <v>2</v>
      </c>
      <c r="C230" s="242">
        <v>3</v>
      </c>
      <c r="D230" s="242">
        <v>1</v>
      </c>
      <c r="E230" s="242">
        <v>2</v>
      </c>
      <c r="F230" s="242">
        <v>1</v>
      </c>
      <c r="G230" s="242">
        <v>1</v>
      </c>
      <c r="H230" s="242" t="s">
        <v>879</v>
      </c>
      <c r="I230" s="245">
        <v>4350</v>
      </c>
    </row>
    <row r="231" spans="1:9" ht="12.75">
      <c r="A231" s="242" t="s">
        <v>878</v>
      </c>
      <c r="B231" s="242">
        <v>2</v>
      </c>
      <c r="C231" s="242">
        <v>3</v>
      </c>
      <c r="D231" s="242">
        <v>1</v>
      </c>
      <c r="E231" s="242">
        <v>5</v>
      </c>
      <c r="F231" s="242">
        <v>1</v>
      </c>
      <c r="G231" s="242">
        <v>1</v>
      </c>
      <c r="H231" s="242" t="s">
        <v>842</v>
      </c>
      <c r="I231" s="245">
        <v>6100</v>
      </c>
    </row>
    <row r="232" spans="1:9" ht="12.75">
      <c r="A232" s="242" t="s">
        <v>878</v>
      </c>
      <c r="B232" s="242">
        <v>2</v>
      </c>
      <c r="C232" s="242">
        <v>3</v>
      </c>
      <c r="D232" s="242">
        <v>1</v>
      </c>
      <c r="E232" s="242">
        <v>5</v>
      </c>
      <c r="F232" s="242">
        <v>1</v>
      </c>
      <c r="G232" s="242">
        <v>2</v>
      </c>
      <c r="H232" s="242" t="s">
        <v>138</v>
      </c>
      <c r="I232" s="245">
        <v>24650</v>
      </c>
    </row>
    <row r="233" spans="1:9" ht="12.75">
      <c r="A233" s="242" t="s">
        <v>878</v>
      </c>
      <c r="B233" s="242">
        <v>2</v>
      </c>
      <c r="C233" s="242">
        <v>3</v>
      </c>
      <c r="D233" s="242">
        <v>1</v>
      </c>
      <c r="E233" s="242">
        <v>6</v>
      </c>
      <c r="F233" s="242">
        <v>1</v>
      </c>
      <c r="G233" s="242">
        <v>2</v>
      </c>
      <c r="H233" s="242" t="s">
        <v>54</v>
      </c>
      <c r="I233" s="245">
        <v>49000</v>
      </c>
    </row>
    <row r="234" spans="1:9" ht="12.75">
      <c r="A234" s="242" t="s">
        <v>878</v>
      </c>
      <c r="B234" s="242">
        <v>2</v>
      </c>
      <c r="C234" s="242">
        <v>3</v>
      </c>
      <c r="D234" s="242">
        <v>1</v>
      </c>
      <c r="E234" s="242">
        <v>7</v>
      </c>
      <c r="F234" s="242">
        <v>1</v>
      </c>
      <c r="G234" s="242">
        <v>1</v>
      </c>
      <c r="H234" s="242" t="s">
        <v>510</v>
      </c>
      <c r="I234" s="245">
        <v>30000</v>
      </c>
    </row>
    <row r="235" spans="1:9" ht="12.75">
      <c r="A235" s="242" t="s">
        <v>878</v>
      </c>
      <c r="B235" s="242">
        <v>2</v>
      </c>
      <c r="C235" s="242">
        <v>3</v>
      </c>
      <c r="D235" s="242">
        <v>2</v>
      </c>
      <c r="E235" s="242">
        <v>1</v>
      </c>
      <c r="F235" s="242">
        <v>2</v>
      </c>
      <c r="G235" s="242">
        <v>1</v>
      </c>
      <c r="H235" s="242" t="s">
        <v>154</v>
      </c>
      <c r="I235" s="245">
        <v>1000</v>
      </c>
    </row>
    <row r="236" spans="1:9" ht="12.75">
      <c r="A236" s="242" t="s">
        <v>878</v>
      </c>
      <c r="B236" s="242">
        <v>2</v>
      </c>
      <c r="C236" s="242">
        <v>3</v>
      </c>
      <c r="D236" s="242">
        <v>2</v>
      </c>
      <c r="E236" s="242">
        <v>1</v>
      </c>
      <c r="F236" s="242">
        <v>2</v>
      </c>
      <c r="G236" s="242">
        <v>2</v>
      </c>
      <c r="H236" s="242" t="s">
        <v>156</v>
      </c>
      <c r="I236" s="245">
        <v>1000</v>
      </c>
    </row>
    <row r="237" spans="1:9" ht="12.75">
      <c r="A237" s="242" t="s">
        <v>878</v>
      </c>
      <c r="B237" s="242">
        <v>2</v>
      </c>
      <c r="C237" s="242">
        <v>3</v>
      </c>
      <c r="D237" s="242">
        <v>2</v>
      </c>
      <c r="E237" s="242">
        <v>7</v>
      </c>
      <c r="F237" s="242">
        <v>1</v>
      </c>
      <c r="G237" s="242">
        <v>1</v>
      </c>
      <c r="H237" s="242" t="s">
        <v>880</v>
      </c>
      <c r="I237" s="245">
        <v>34900</v>
      </c>
    </row>
    <row r="238" spans="1:9" ht="12.75">
      <c r="A238" s="242" t="s">
        <v>878</v>
      </c>
      <c r="B238" s="242">
        <v>2</v>
      </c>
      <c r="C238" s="242">
        <v>3</v>
      </c>
      <c r="D238" s="242">
        <v>2</v>
      </c>
      <c r="E238" s="242">
        <v>7</v>
      </c>
      <c r="F238" s="242">
        <v>11</v>
      </c>
      <c r="G238" s="242">
        <v>99</v>
      </c>
      <c r="H238" s="242" t="s">
        <v>836</v>
      </c>
      <c r="I238" s="245">
        <v>70000</v>
      </c>
    </row>
    <row r="239" spans="1:9" ht="12.75">
      <c r="A239" s="242" t="s">
        <v>878</v>
      </c>
      <c r="B239" s="242">
        <v>2</v>
      </c>
      <c r="C239" s="242">
        <v>3</v>
      </c>
      <c r="D239" s="242">
        <v>2</v>
      </c>
      <c r="E239" s="242">
        <v>7</v>
      </c>
      <c r="F239" s="242">
        <v>3</v>
      </c>
      <c r="G239" s="242">
        <v>2</v>
      </c>
      <c r="H239" s="242" t="s">
        <v>200</v>
      </c>
      <c r="I239" s="245">
        <v>16000</v>
      </c>
    </row>
    <row r="240" spans="1:9" ht="12.75">
      <c r="A240" s="242" t="s">
        <v>878</v>
      </c>
      <c r="B240" s="242">
        <v>2</v>
      </c>
      <c r="C240" s="242">
        <v>3</v>
      </c>
      <c r="D240" s="242">
        <v>2</v>
      </c>
      <c r="E240" s="242">
        <v>7</v>
      </c>
      <c r="F240" s="242">
        <v>4</v>
      </c>
      <c r="G240" s="242">
        <v>1</v>
      </c>
      <c r="H240" s="242" t="s">
        <v>88</v>
      </c>
      <c r="I240" s="245">
        <v>110000</v>
      </c>
    </row>
    <row r="241" spans="1:9" ht="12.75">
      <c r="A241" s="242" t="s">
        <v>881</v>
      </c>
      <c r="B241" s="242">
        <v>2</v>
      </c>
      <c r="C241" s="242">
        <v>3</v>
      </c>
      <c r="D241" s="242">
        <v>1</v>
      </c>
      <c r="E241" s="242">
        <v>1</v>
      </c>
      <c r="F241" s="242">
        <v>1</v>
      </c>
      <c r="G241" s="242">
        <v>1</v>
      </c>
      <c r="H241" s="242" t="s">
        <v>42</v>
      </c>
      <c r="I241" s="245">
        <v>1500</v>
      </c>
    </row>
    <row r="242" spans="1:9" ht="12.75">
      <c r="A242" s="242" t="s">
        <v>881</v>
      </c>
      <c r="B242" s="242">
        <v>2</v>
      </c>
      <c r="C242" s="242">
        <v>3</v>
      </c>
      <c r="D242" s="242">
        <v>1</v>
      </c>
      <c r="E242" s="242">
        <v>5</v>
      </c>
      <c r="F242" s="242">
        <v>1</v>
      </c>
      <c r="G242" s="242">
        <v>1</v>
      </c>
      <c r="H242" s="242" t="s">
        <v>842</v>
      </c>
      <c r="I242" s="245">
        <v>1200</v>
      </c>
    </row>
    <row r="243" spans="1:9" ht="12.75">
      <c r="A243" s="242" t="s">
        <v>881</v>
      </c>
      <c r="B243" s="242">
        <v>2</v>
      </c>
      <c r="C243" s="242">
        <v>3</v>
      </c>
      <c r="D243" s="242">
        <v>1</v>
      </c>
      <c r="E243" s="242">
        <v>5</v>
      </c>
      <c r="F243" s="242">
        <v>1</v>
      </c>
      <c r="G243" s="242">
        <v>2</v>
      </c>
      <c r="H243" s="242" t="s">
        <v>138</v>
      </c>
      <c r="I243" s="245">
        <v>1800</v>
      </c>
    </row>
    <row r="244" spans="1:9" ht="12.75">
      <c r="A244" s="242" t="s">
        <v>881</v>
      </c>
      <c r="B244" s="242">
        <v>2</v>
      </c>
      <c r="C244" s="242">
        <v>3</v>
      </c>
      <c r="D244" s="242">
        <v>2</v>
      </c>
      <c r="E244" s="242">
        <v>1</v>
      </c>
      <c r="F244" s="242">
        <v>2</v>
      </c>
      <c r="G244" s="242">
        <v>1</v>
      </c>
      <c r="H244" s="242" t="s">
        <v>154</v>
      </c>
      <c r="I244" s="245">
        <v>1000</v>
      </c>
    </row>
    <row r="245" spans="1:9" ht="12.75">
      <c r="A245" s="242" t="s">
        <v>881</v>
      </c>
      <c r="B245" s="242">
        <v>2</v>
      </c>
      <c r="C245" s="242">
        <v>3</v>
      </c>
      <c r="D245" s="242">
        <v>2</v>
      </c>
      <c r="E245" s="242">
        <v>1</v>
      </c>
      <c r="F245" s="242">
        <v>2</v>
      </c>
      <c r="G245" s="242">
        <v>2</v>
      </c>
      <c r="H245" s="242" t="s">
        <v>823</v>
      </c>
      <c r="I245" s="245">
        <v>1000</v>
      </c>
    </row>
    <row r="246" spans="1:9" ht="12.75">
      <c r="A246" s="242" t="s">
        <v>881</v>
      </c>
      <c r="B246" s="242">
        <v>2</v>
      </c>
      <c r="C246" s="242">
        <v>3</v>
      </c>
      <c r="D246" s="242">
        <v>2</v>
      </c>
      <c r="E246" s="242">
        <v>1</v>
      </c>
      <c r="F246" s="242">
        <v>2</v>
      </c>
      <c r="G246" s="242">
        <v>99</v>
      </c>
      <c r="H246" s="242" t="s">
        <v>866</v>
      </c>
      <c r="I246" s="245">
        <v>500</v>
      </c>
    </row>
    <row r="247" spans="1:9" ht="12.75">
      <c r="A247" s="242" t="s">
        <v>881</v>
      </c>
      <c r="B247" s="242">
        <v>2</v>
      </c>
      <c r="C247" s="242">
        <v>3</v>
      </c>
      <c r="D247" s="242">
        <v>2</v>
      </c>
      <c r="E247" s="242">
        <v>7</v>
      </c>
      <c r="F247" s="242">
        <v>11</v>
      </c>
      <c r="G247" s="242">
        <v>99</v>
      </c>
      <c r="H247" s="242" t="s">
        <v>94</v>
      </c>
      <c r="I247" s="245">
        <v>38000</v>
      </c>
    </row>
    <row r="248" spans="1:9" ht="12.75">
      <c r="A248" s="242" t="s">
        <v>881</v>
      </c>
      <c r="B248" s="242">
        <v>2</v>
      </c>
      <c r="C248" s="242">
        <v>3</v>
      </c>
      <c r="D248" s="242">
        <v>2</v>
      </c>
      <c r="E248" s="242">
        <v>7</v>
      </c>
      <c r="F248" s="242">
        <v>3</v>
      </c>
      <c r="G248" s="242">
        <v>2</v>
      </c>
      <c r="H248" s="242" t="s">
        <v>200</v>
      </c>
      <c r="I248" s="245">
        <v>5000</v>
      </c>
    </row>
    <row r="249" spans="1:9" ht="12.75">
      <c r="A249" s="242" t="s">
        <v>884</v>
      </c>
      <c r="B249" s="242">
        <v>2</v>
      </c>
      <c r="C249" s="242">
        <v>3</v>
      </c>
      <c r="D249" s="242">
        <v>1</v>
      </c>
      <c r="E249" s="242">
        <v>1</v>
      </c>
      <c r="F249" s="242">
        <v>1</v>
      </c>
      <c r="G249" s="242">
        <v>1</v>
      </c>
      <c r="H249" s="242" t="s">
        <v>850</v>
      </c>
      <c r="I249" s="245">
        <v>20000</v>
      </c>
    </row>
    <row r="250" spans="1:9" ht="12.75">
      <c r="A250" s="242" t="s">
        <v>884</v>
      </c>
      <c r="B250" s="242">
        <v>2</v>
      </c>
      <c r="C250" s="242">
        <v>3</v>
      </c>
      <c r="D250" s="242">
        <v>1</v>
      </c>
      <c r="E250" s="242">
        <v>10</v>
      </c>
      <c r="F250" s="242">
        <v>1</v>
      </c>
      <c r="G250" s="242">
        <v>6</v>
      </c>
      <c r="H250" s="242" t="s">
        <v>885</v>
      </c>
      <c r="I250" s="245">
        <v>6000</v>
      </c>
    </row>
    <row r="251" spans="1:9" ht="12.75">
      <c r="A251" s="242" t="s">
        <v>884</v>
      </c>
      <c r="B251" s="242">
        <v>2</v>
      </c>
      <c r="C251" s="242">
        <v>3</v>
      </c>
      <c r="D251" s="242">
        <v>1</v>
      </c>
      <c r="E251" s="242">
        <v>2</v>
      </c>
      <c r="F251" s="242">
        <v>1</v>
      </c>
      <c r="G251" s="242">
        <v>1</v>
      </c>
      <c r="H251" s="242" t="s">
        <v>879</v>
      </c>
      <c r="I251" s="245">
        <v>30000</v>
      </c>
    </row>
    <row r="252" spans="1:9" ht="12.75">
      <c r="A252" s="242" t="s">
        <v>884</v>
      </c>
      <c r="B252" s="242">
        <v>2</v>
      </c>
      <c r="C252" s="242">
        <v>3</v>
      </c>
      <c r="D252" s="242">
        <v>1</v>
      </c>
      <c r="E252" s="242">
        <v>5</v>
      </c>
      <c r="F252" s="242">
        <v>1</v>
      </c>
      <c r="G252" s="242">
        <v>1</v>
      </c>
      <c r="H252" s="242" t="s">
        <v>842</v>
      </c>
      <c r="I252" s="245">
        <v>1000</v>
      </c>
    </row>
    <row r="253" spans="1:9" ht="12.75">
      <c r="A253" s="242" t="s">
        <v>884</v>
      </c>
      <c r="B253" s="242">
        <v>2</v>
      </c>
      <c r="C253" s="242">
        <v>3</v>
      </c>
      <c r="D253" s="242">
        <v>1</v>
      </c>
      <c r="E253" s="242">
        <v>5</v>
      </c>
      <c r="F253" s="242">
        <v>1</v>
      </c>
      <c r="G253" s="242">
        <v>2</v>
      </c>
      <c r="H253" s="242" t="s">
        <v>832</v>
      </c>
      <c r="I253" s="245">
        <v>56000</v>
      </c>
    </row>
    <row r="254" spans="1:9" ht="12.75">
      <c r="A254" s="242" t="s">
        <v>884</v>
      </c>
      <c r="B254" s="242">
        <v>2</v>
      </c>
      <c r="C254" s="242">
        <v>3</v>
      </c>
      <c r="D254" s="242">
        <v>1</v>
      </c>
      <c r="E254" s="242">
        <v>5</v>
      </c>
      <c r="F254" s="242">
        <v>3</v>
      </c>
      <c r="G254" s="242">
        <v>1</v>
      </c>
      <c r="H254" s="242" t="s">
        <v>50</v>
      </c>
      <c r="I254" s="245">
        <v>80000</v>
      </c>
    </row>
    <row r="255" spans="1:9" ht="12.75">
      <c r="A255" s="242" t="s">
        <v>884</v>
      </c>
      <c r="B255" s="242">
        <v>2</v>
      </c>
      <c r="C255" s="242">
        <v>3</v>
      </c>
      <c r="D255" s="242">
        <v>1</v>
      </c>
      <c r="E255" s="242">
        <v>8</v>
      </c>
      <c r="F255" s="242">
        <v>1</v>
      </c>
      <c r="G255" s="242">
        <v>2</v>
      </c>
      <c r="H255" s="242" t="s">
        <v>848</v>
      </c>
      <c r="I255" s="245">
        <v>15000</v>
      </c>
    </row>
    <row r="256" spans="1:9" ht="12.75">
      <c r="A256" s="242" t="s">
        <v>884</v>
      </c>
      <c r="B256" s="242">
        <v>2</v>
      </c>
      <c r="C256" s="242">
        <v>3</v>
      </c>
      <c r="D256" s="242">
        <v>1</v>
      </c>
      <c r="E256" s="242">
        <v>8</v>
      </c>
      <c r="F256" s="242">
        <v>2</v>
      </c>
      <c r="G256" s="242">
        <v>1</v>
      </c>
      <c r="H256" s="242" t="s">
        <v>833</v>
      </c>
      <c r="I256" s="245">
        <v>90000</v>
      </c>
    </row>
    <row r="257" spans="1:9" ht="12.75">
      <c r="A257" s="242" t="s">
        <v>884</v>
      </c>
      <c r="B257" s="242">
        <v>2</v>
      </c>
      <c r="C257" s="242">
        <v>3</v>
      </c>
      <c r="D257" s="242">
        <v>1</v>
      </c>
      <c r="E257" s="242">
        <v>9</v>
      </c>
      <c r="F257" s="242">
        <v>1</v>
      </c>
      <c r="G257" s="242">
        <v>2</v>
      </c>
      <c r="H257" s="242" t="s">
        <v>66</v>
      </c>
      <c r="I257" s="245">
        <v>4400</v>
      </c>
    </row>
    <row r="258" spans="1:9" ht="12.75">
      <c r="A258" s="242" t="s">
        <v>884</v>
      </c>
      <c r="B258" s="242">
        <v>2</v>
      </c>
      <c r="C258" s="242">
        <v>3</v>
      </c>
      <c r="D258" s="242">
        <v>1</v>
      </c>
      <c r="E258" s="242">
        <v>99</v>
      </c>
      <c r="F258" s="242">
        <v>1</v>
      </c>
      <c r="G258" s="242">
        <v>4</v>
      </c>
      <c r="H258" s="242" t="s">
        <v>76</v>
      </c>
      <c r="I258" s="245">
        <v>5000</v>
      </c>
    </row>
    <row r="259" spans="1:9" ht="12.75">
      <c r="A259" s="242" t="s">
        <v>884</v>
      </c>
      <c r="B259" s="242">
        <v>2</v>
      </c>
      <c r="C259" s="242">
        <v>3</v>
      </c>
      <c r="D259" s="242">
        <v>1</v>
      </c>
      <c r="E259" s="242">
        <v>99</v>
      </c>
      <c r="F259" s="242">
        <v>1</v>
      </c>
      <c r="G259" s="242">
        <v>99</v>
      </c>
      <c r="H259" s="242" t="s">
        <v>78</v>
      </c>
      <c r="I259" s="245">
        <v>23000</v>
      </c>
    </row>
    <row r="260" spans="1:9" ht="12.75">
      <c r="A260" s="242" t="s">
        <v>884</v>
      </c>
      <c r="B260" s="242">
        <v>2</v>
      </c>
      <c r="C260" s="242">
        <v>3</v>
      </c>
      <c r="D260" s="242">
        <v>2</v>
      </c>
      <c r="E260" s="242">
        <v>1</v>
      </c>
      <c r="F260" s="242">
        <v>2</v>
      </c>
      <c r="G260" s="242">
        <v>1</v>
      </c>
      <c r="H260" s="242" t="s">
        <v>154</v>
      </c>
      <c r="I260" s="245">
        <v>5000</v>
      </c>
    </row>
    <row r="261" spans="1:9" ht="12.75">
      <c r="A261" s="242" t="s">
        <v>884</v>
      </c>
      <c r="B261" s="242">
        <v>2</v>
      </c>
      <c r="C261" s="242">
        <v>3</v>
      </c>
      <c r="D261" s="242">
        <v>2</v>
      </c>
      <c r="E261" s="242">
        <v>1</v>
      </c>
      <c r="F261" s="242">
        <v>2</v>
      </c>
      <c r="G261" s="242">
        <v>2</v>
      </c>
      <c r="H261" s="242" t="s">
        <v>156</v>
      </c>
      <c r="I261" s="245">
        <v>20000</v>
      </c>
    </row>
    <row r="262" spans="1:9" ht="12.75">
      <c r="A262" s="242" t="s">
        <v>884</v>
      </c>
      <c r="B262" s="242">
        <v>2</v>
      </c>
      <c r="C262" s="242">
        <v>3</v>
      </c>
      <c r="D262" s="242">
        <v>2</v>
      </c>
      <c r="E262" s="242">
        <v>1</v>
      </c>
      <c r="F262" s="242">
        <v>2</v>
      </c>
      <c r="G262" s="242">
        <v>99</v>
      </c>
      <c r="H262" s="242" t="s">
        <v>158</v>
      </c>
      <c r="I262" s="245">
        <v>49600</v>
      </c>
    </row>
    <row r="263" spans="1:9" ht="12.75">
      <c r="A263" s="242" t="s">
        <v>884</v>
      </c>
      <c r="B263" s="242">
        <v>2</v>
      </c>
      <c r="C263" s="242">
        <v>3</v>
      </c>
      <c r="D263" s="242">
        <v>2</v>
      </c>
      <c r="E263" s="242">
        <v>2</v>
      </c>
      <c r="F263" s="242">
        <v>4</v>
      </c>
      <c r="G263" s="242">
        <v>1</v>
      </c>
      <c r="H263" s="242" t="s">
        <v>170</v>
      </c>
      <c r="I263" s="245">
        <v>2000</v>
      </c>
    </row>
    <row r="264" spans="1:9" ht="12.75">
      <c r="A264" s="242" t="s">
        <v>884</v>
      </c>
      <c r="B264" s="242">
        <v>2</v>
      </c>
      <c r="C264" s="242">
        <v>3</v>
      </c>
      <c r="D264" s="242">
        <v>2</v>
      </c>
      <c r="E264" s="242">
        <v>7</v>
      </c>
      <c r="F264" s="242">
        <v>11</v>
      </c>
      <c r="G264" s="242">
        <v>3</v>
      </c>
      <c r="H264" s="242" t="s">
        <v>853</v>
      </c>
      <c r="I264" s="245">
        <v>60000</v>
      </c>
    </row>
    <row r="265" spans="1:9" ht="12.75">
      <c r="A265" s="242" t="s">
        <v>884</v>
      </c>
      <c r="B265" s="242">
        <v>2</v>
      </c>
      <c r="C265" s="242">
        <v>3</v>
      </c>
      <c r="D265" s="242">
        <v>2</v>
      </c>
      <c r="E265" s="242">
        <v>7</v>
      </c>
      <c r="F265" s="242">
        <v>11</v>
      </c>
      <c r="G265" s="242">
        <v>5</v>
      </c>
      <c r="H265" s="242" t="s">
        <v>733</v>
      </c>
      <c r="I265" s="245">
        <v>5000</v>
      </c>
    </row>
    <row r="266" spans="1:9" ht="12.75">
      <c r="A266" s="242" t="s">
        <v>884</v>
      </c>
      <c r="B266" s="242">
        <v>2</v>
      </c>
      <c r="C266" s="242">
        <v>3</v>
      </c>
      <c r="D266" s="242">
        <v>2</v>
      </c>
      <c r="E266" s="242">
        <v>7</v>
      </c>
      <c r="F266" s="242">
        <v>11</v>
      </c>
      <c r="G266" s="242">
        <v>9</v>
      </c>
      <c r="H266" s="242" t="s">
        <v>94</v>
      </c>
      <c r="I266" s="245">
        <v>180000</v>
      </c>
    </row>
    <row r="267" spans="1:9" ht="12.75">
      <c r="A267" s="242" t="s">
        <v>884</v>
      </c>
      <c r="B267" s="242">
        <v>2</v>
      </c>
      <c r="C267" s="242">
        <v>3</v>
      </c>
      <c r="D267" s="242">
        <v>2</v>
      </c>
      <c r="E267" s="242">
        <v>9</v>
      </c>
      <c r="F267" s="242">
        <v>1</v>
      </c>
      <c r="G267" s="242">
        <v>1</v>
      </c>
      <c r="H267" s="242" t="s">
        <v>846</v>
      </c>
      <c r="I267" s="245">
        <v>48000</v>
      </c>
    </row>
    <row r="268" spans="1:9" ht="12.75">
      <c r="A268" s="242" t="s">
        <v>886</v>
      </c>
      <c r="B268" s="242">
        <v>2</v>
      </c>
      <c r="C268" s="242">
        <v>3</v>
      </c>
      <c r="D268" s="242">
        <v>1</v>
      </c>
      <c r="E268" s="242">
        <v>3</v>
      </c>
      <c r="F268" s="242">
        <v>1</v>
      </c>
      <c r="G268" s="242">
        <v>1</v>
      </c>
      <c r="H268" s="242" t="s">
        <v>46</v>
      </c>
      <c r="I268" s="245">
        <v>140000</v>
      </c>
    </row>
    <row r="269" spans="1:9" ht="12.75">
      <c r="A269" s="242" t="s">
        <v>886</v>
      </c>
      <c r="B269" s="242">
        <v>2</v>
      </c>
      <c r="C269" s="242">
        <v>3</v>
      </c>
      <c r="D269" s="242">
        <v>1</v>
      </c>
      <c r="E269" s="242">
        <v>3</v>
      </c>
      <c r="F269" s="242">
        <v>1</v>
      </c>
      <c r="G269" s="242">
        <v>2</v>
      </c>
      <c r="H269" s="242" t="s">
        <v>48</v>
      </c>
      <c r="I269" s="245">
        <v>10000</v>
      </c>
    </row>
    <row r="270" spans="1:9" ht="12.75">
      <c r="A270" s="242" t="s">
        <v>886</v>
      </c>
      <c r="B270" s="242">
        <v>2</v>
      </c>
      <c r="C270" s="242">
        <v>3</v>
      </c>
      <c r="D270" s="242">
        <v>1</v>
      </c>
      <c r="E270" s="242">
        <v>5</v>
      </c>
      <c r="F270" s="242">
        <v>1</v>
      </c>
      <c r="G270" s="242">
        <v>1</v>
      </c>
      <c r="H270" s="242" t="s">
        <v>136</v>
      </c>
      <c r="I270" s="245">
        <v>5503</v>
      </c>
    </row>
    <row r="271" spans="1:9" ht="12.75">
      <c r="A271" s="242" t="s">
        <v>886</v>
      </c>
      <c r="B271" s="242">
        <v>2</v>
      </c>
      <c r="C271" s="242">
        <v>3</v>
      </c>
      <c r="D271" s="242">
        <v>1</v>
      </c>
      <c r="E271" s="242">
        <v>5</v>
      </c>
      <c r="F271" s="242">
        <v>1</v>
      </c>
      <c r="G271" s="242">
        <v>2</v>
      </c>
      <c r="H271" s="242" t="s">
        <v>138</v>
      </c>
      <c r="I271" s="245">
        <v>31083</v>
      </c>
    </row>
    <row r="272" spans="1:9" ht="12.75">
      <c r="A272" s="242" t="s">
        <v>886</v>
      </c>
      <c r="B272" s="242">
        <v>2</v>
      </c>
      <c r="C272" s="242">
        <v>3</v>
      </c>
      <c r="D272" s="242">
        <v>1</v>
      </c>
      <c r="E272" s="242">
        <v>8</v>
      </c>
      <c r="F272" s="242">
        <v>2</v>
      </c>
      <c r="G272" s="242">
        <v>1</v>
      </c>
      <c r="H272" s="242" t="s">
        <v>833</v>
      </c>
      <c r="I272" s="245">
        <v>50000</v>
      </c>
    </row>
    <row r="273" spans="1:9" ht="12.75">
      <c r="A273" s="242" t="s">
        <v>886</v>
      </c>
      <c r="B273" s="242">
        <v>2</v>
      </c>
      <c r="C273" s="242">
        <v>3</v>
      </c>
      <c r="D273" s="242">
        <v>1</v>
      </c>
      <c r="E273" s="242">
        <v>99</v>
      </c>
      <c r="F273" s="242">
        <v>1</v>
      </c>
      <c r="G273" s="242">
        <v>99</v>
      </c>
      <c r="H273" s="242" t="s">
        <v>78</v>
      </c>
      <c r="I273" s="245">
        <v>3000</v>
      </c>
    </row>
    <row r="274" spans="1:9" ht="12.75">
      <c r="A274" s="242" t="s">
        <v>886</v>
      </c>
      <c r="B274" s="242">
        <v>2</v>
      </c>
      <c r="C274" s="242">
        <v>3</v>
      </c>
      <c r="D274" s="242">
        <v>2</v>
      </c>
      <c r="E274" s="242">
        <v>1</v>
      </c>
      <c r="F274" s="242">
        <v>2</v>
      </c>
      <c r="G274" s="242">
        <v>1</v>
      </c>
      <c r="H274" s="242" t="s">
        <v>154</v>
      </c>
      <c r="I274" s="245">
        <v>810</v>
      </c>
    </row>
    <row r="275" spans="1:9" ht="12.75">
      <c r="A275" s="242" t="s">
        <v>886</v>
      </c>
      <c r="B275" s="242">
        <v>2</v>
      </c>
      <c r="C275" s="242">
        <v>3</v>
      </c>
      <c r="D275" s="242">
        <v>2</v>
      </c>
      <c r="E275" s="242">
        <v>1</v>
      </c>
      <c r="F275" s="242">
        <v>2</v>
      </c>
      <c r="G275" s="242">
        <v>2</v>
      </c>
      <c r="H275" s="242" t="s">
        <v>156</v>
      </c>
      <c r="I275" s="245">
        <v>5000</v>
      </c>
    </row>
    <row r="276" spans="1:9" ht="12.75">
      <c r="A276" s="242" t="s">
        <v>886</v>
      </c>
      <c r="B276" s="242">
        <v>2</v>
      </c>
      <c r="C276" s="242">
        <v>3</v>
      </c>
      <c r="D276" s="242">
        <v>2</v>
      </c>
      <c r="E276" s="242">
        <v>1</v>
      </c>
      <c r="F276" s="242">
        <v>2</v>
      </c>
      <c r="G276" s="242">
        <v>99</v>
      </c>
      <c r="H276" s="242" t="s">
        <v>158</v>
      </c>
      <c r="I276" s="245">
        <v>2500</v>
      </c>
    </row>
    <row r="277" spans="1:9" ht="12.75">
      <c r="A277" s="242" t="s">
        <v>886</v>
      </c>
      <c r="B277" s="242">
        <v>2</v>
      </c>
      <c r="C277" s="242">
        <v>3</v>
      </c>
      <c r="D277" s="242">
        <v>2</v>
      </c>
      <c r="E277" s="242">
        <v>2</v>
      </c>
      <c r="F277" s="242">
        <v>4</v>
      </c>
      <c r="G277" s="242">
        <v>1</v>
      </c>
      <c r="H277" s="242" t="s">
        <v>170</v>
      </c>
      <c r="I277" s="245">
        <v>2500</v>
      </c>
    </row>
    <row r="278" spans="1:9" ht="12.75">
      <c r="A278" s="242" t="s">
        <v>886</v>
      </c>
      <c r="B278" s="242">
        <v>2</v>
      </c>
      <c r="C278" s="242">
        <v>3</v>
      </c>
      <c r="D278" s="242">
        <v>2</v>
      </c>
      <c r="E278" s="242">
        <v>7</v>
      </c>
      <c r="F278" s="242">
        <v>11</v>
      </c>
      <c r="G278" s="242">
        <v>6</v>
      </c>
      <c r="H278" s="242" t="s">
        <v>80</v>
      </c>
      <c r="I278" s="245">
        <v>3250</v>
      </c>
    </row>
    <row r="279" spans="1:9" ht="12.75">
      <c r="A279" s="242" t="s">
        <v>886</v>
      </c>
      <c r="B279" s="242">
        <v>2</v>
      </c>
      <c r="C279" s="242">
        <v>3</v>
      </c>
      <c r="D279" s="242">
        <v>2</v>
      </c>
      <c r="E279" s="242">
        <v>7</v>
      </c>
      <c r="F279" s="242">
        <v>11</v>
      </c>
      <c r="G279" s="242">
        <v>99</v>
      </c>
      <c r="H279" s="242" t="s">
        <v>836</v>
      </c>
      <c r="I279" s="245">
        <v>87000</v>
      </c>
    </row>
    <row r="280" spans="1:9" ht="12.75">
      <c r="A280" s="242" t="s">
        <v>886</v>
      </c>
      <c r="B280" s="242">
        <v>2</v>
      </c>
      <c r="C280" s="242">
        <v>3</v>
      </c>
      <c r="D280" s="242">
        <v>2</v>
      </c>
      <c r="E280" s="242">
        <v>7</v>
      </c>
      <c r="F280" s="242">
        <v>3</v>
      </c>
      <c r="G280" s="242">
        <v>2</v>
      </c>
      <c r="H280" s="242" t="s">
        <v>839</v>
      </c>
      <c r="I280" s="245">
        <v>9354</v>
      </c>
    </row>
    <row r="281" spans="1:9" ht="12.75">
      <c r="A281" s="242" t="s">
        <v>887</v>
      </c>
      <c r="B281" s="242">
        <v>2</v>
      </c>
      <c r="C281" s="242">
        <v>3</v>
      </c>
      <c r="D281" s="242">
        <v>1</v>
      </c>
      <c r="E281" s="242">
        <v>1</v>
      </c>
      <c r="F281" s="242">
        <v>1</v>
      </c>
      <c r="G281" s="242">
        <v>1</v>
      </c>
      <c r="H281" s="242" t="s">
        <v>42</v>
      </c>
      <c r="I281" s="245">
        <v>500</v>
      </c>
    </row>
    <row r="282" spans="1:9" ht="12.75">
      <c r="A282" s="242" t="s">
        <v>887</v>
      </c>
      <c r="B282" s="242">
        <v>2</v>
      </c>
      <c r="C282" s="242">
        <v>3</v>
      </c>
      <c r="D282" s="242">
        <v>1</v>
      </c>
      <c r="E282" s="242">
        <v>10</v>
      </c>
      <c r="F282" s="242">
        <v>1</v>
      </c>
      <c r="G282" s="242">
        <v>4</v>
      </c>
      <c r="H282" s="242" t="s">
        <v>146</v>
      </c>
      <c r="I282" s="245">
        <v>17500</v>
      </c>
    </row>
    <row r="283" spans="1:9" ht="12.75">
      <c r="A283" s="242" t="s">
        <v>887</v>
      </c>
      <c r="B283" s="242">
        <v>2</v>
      </c>
      <c r="C283" s="242">
        <v>3</v>
      </c>
      <c r="D283" s="242">
        <v>1</v>
      </c>
      <c r="E283" s="242">
        <v>5</v>
      </c>
      <c r="F283" s="242">
        <v>1</v>
      </c>
      <c r="G283" s="242">
        <v>1</v>
      </c>
      <c r="H283" s="242" t="s">
        <v>136</v>
      </c>
      <c r="I283" s="245">
        <v>9500</v>
      </c>
    </row>
    <row r="284" spans="1:9" ht="12.75">
      <c r="A284" s="242" t="s">
        <v>887</v>
      </c>
      <c r="B284" s="242">
        <v>2</v>
      </c>
      <c r="C284" s="242">
        <v>3</v>
      </c>
      <c r="D284" s="242">
        <v>1</v>
      </c>
      <c r="E284" s="242">
        <v>5</v>
      </c>
      <c r="F284" s="242">
        <v>1</v>
      </c>
      <c r="G284" s="242">
        <v>2</v>
      </c>
      <c r="H284" s="242" t="s">
        <v>138</v>
      </c>
      <c r="I284" s="245">
        <v>23000</v>
      </c>
    </row>
    <row r="285" spans="1:9" ht="12.75">
      <c r="A285" s="242" t="s">
        <v>887</v>
      </c>
      <c r="B285" s="242">
        <v>2</v>
      </c>
      <c r="C285" s="242">
        <v>3</v>
      </c>
      <c r="D285" s="242">
        <v>1</v>
      </c>
      <c r="E285" s="242">
        <v>7</v>
      </c>
      <c r="F285" s="242">
        <v>1</v>
      </c>
      <c r="G285" s="242">
        <v>1</v>
      </c>
      <c r="H285" s="242" t="s">
        <v>888</v>
      </c>
      <c r="I285" s="245">
        <v>10000</v>
      </c>
    </row>
    <row r="286" spans="1:9" ht="12.75">
      <c r="A286" s="242" t="s">
        <v>887</v>
      </c>
      <c r="B286" s="242">
        <v>2</v>
      </c>
      <c r="C286" s="242">
        <v>3</v>
      </c>
      <c r="D286" s="242">
        <v>1</v>
      </c>
      <c r="E286" s="242">
        <v>8</v>
      </c>
      <c r="F286" s="242">
        <v>1</v>
      </c>
      <c r="G286" s="242">
        <v>2</v>
      </c>
      <c r="H286" s="242" t="s">
        <v>60</v>
      </c>
      <c r="I286" s="245">
        <v>2000</v>
      </c>
    </row>
    <row r="287" spans="1:9" ht="12.75">
      <c r="A287" s="242" t="s">
        <v>887</v>
      </c>
      <c r="B287" s="242">
        <v>2</v>
      </c>
      <c r="C287" s="242">
        <v>3</v>
      </c>
      <c r="D287" s="242">
        <v>1</v>
      </c>
      <c r="E287" s="242">
        <v>8</v>
      </c>
      <c r="F287" s="242">
        <v>2</v>
      </c>
      <c r="G287" s="242">
        <v>1</v>
      </c>
      <c r="H287" s="242" t="s">
        <v>845</v>
      </c>
      <c r="I287" s="245">
        <v>25000</v>
      </c>
    </row>
    <row r="288" spans="1:9" ht="12.75">
      <c r="A288" s="242" t="s">
        <v>887</v>
      </c>
      <c r="B288" s="242">
        <v>2</v>
      </c>
      <c r="C288" s="242">
        <v>3</v>
      </c>
      <c r="D288" s="242">
        <v>1</v>
      </c>
      <c r="E288" s="242">
        <v>9</v>
      </c>
      <c r="F288" s="242">
        <v>1</v>
      </c>
      <c r="G288" s="242">
        <v>2</v>
      </c>
      <c r="H288" s="242" t="s">
        <v>66</v>
      </c>
      <c r="I288" s="245">
        <v>6000</v>
      </c>
    </row>
    <row r="289" spans="1:9" ht="12.75">
      <c r="A289" s="242" t="s">
        <v>887</v>
      </c>
      <c r="B289" s="242">
        <v>2</v>
      </c>
      <c r="C289" s="242">
        <v>3</v>
      </c>
      <c r="D289" s="242">
        <v>2</v>
      </c>
      <c r="E289" s="242">
        <v>1</v>
      </c>
      <c r="F289" s="242">
        <v>2</v>
      </c>
      <c r="G289" s="242">
        <v>1</v>
      </c>
      <c r="H289" s="242" t="s">
        <v>870</v>
      </c>
      <c r="I289" s="245">
        <v>1050</v>
      </c>
    </row>
    <row r="290" spans="1:9" ht="12.75">
      <c r="A290" s="242" t="s">
        <v>887</v>
      </c>
      <c r="B290" s="242">
        <v>2</v>
      </c>
      <c r="C290" s="242">
        <v>3</v>
      </c>
      <c r="D290" s="242">
        <v>2</v>
      </c>
      <c r="E290" s="242">
        <v>1</v>
      </c>
      <c r="F290" s="242">
        <v>2</v>
      </c>
      <c r="G290" s="242">
        <v>2</v>
      </c>
      <c r="H290" s="242" t="s">
        <v>823</v>
      </c>
      <c r="I290" s="245">
        <v>3000</v>
      </c>
    </row>
    <row r="291" spans="1:9" ht="12.75">
      <c r="A291" s="242" t="s">
        <v>887</v>
      </c>
      <c r="B291" s="242">
        <v>2</v>
      </c>
      <c r="C291" s="242">
        <v>3</v>
      </c>
      <c r="D291" s="242">
        <v>2</v>
      </c>
      <c r="E291" s="242">
        <v>7</v>
      </c>
      <c r="F291" s="242">
        <v>4</v>
      </c>
      <c r="G291" s="242">
        <v>2</v>
      </c>
      <c r="H291" s="242" t="s">
        <v>513</v>
      </c>
      <c r="I291" s="245">
        <v>2000</v>
      </c>
    </row>
    <row r="292" spans="1:9" ht="12.75">
      <c r="A292" s="242" t="s">
        <v>887</v>
      </c>
      <c r="B292" s="242">
        <v>2</v>
      </c>
      <c r="C292" s="242">
        <v>3</v>
      </c>
      <c r="D292" s="242">
        <v>2</v>
      </c>
      <c r="E292" s="242">
        <v>9</v>
      </c>
      <c r="F292" s="242">
        <v>1</v>
      </c>
      <c r="G292" s="242">
        <v>1</v>
      </c>
      <c r="H292" s="242" t="s">
        <v>846</v>
      </c>
      <c r="I292" s="245">
        <v>100450</v>
      </c>
    </row>
    <row r="293" spans="1:9" ht="12.75">
      <c r="A293" s="242" t="s">
        <v>889</v>
      </c>
      <c r="B293" s="242">
        <v>2</v>
      </c>
      <c r="C293" s="242">
        <v>3</v>
      </c>
      <c r="D293" s="242">
        <v>1</v>
      </c>
      <c r="E293" s="242">
        <v>11</v>
      </c>
      <c r="F293" s="242">
        <v>1</v>
      </c>
      <c r="G293" s="242">
        <v>2</v>
      </c>
      <c r="H293" s="242" t="s">
        <v>148</v>
      </c>
      <c r="I293" s="245">
        <v>15000</v>
      </c>
    </row>
    <row r="294" spans="1:9" ht="12.75">
      <c r="A294" s="242" t="s">
        <v>889</v>
      </c>
      <c r="B294" s="242">
        <v>2</v>
      </c>
      <c r="C294" s="242">
        <v>3</v>
      </c>
      <c r="D294" s="242">
        <v>1</v>
      </c>
      <c r="E294" s="242">
        <v>11</v>
      </c>
      <c r="F294" s="242">
        <v>1</v>
      </c>
      <c r="G294" s="242">
        <v>3</v>
      </c>
      <c r="H294" s="242" t="s">
        <v>741</v>
      </c>
      <c r="I294" s="245">
        <v>15000</v>
      </c>
    </row>
    <row r="295" spans="1:9" ht="12.75">
      <c r="A295" s="242" t="s">
        <v>889</v>
      </c>
      <c r="B295" s="242">
        <v>2</v>
      </c>
      <c r="C295" s="242">
        <v>3</v>
      </c>
      <c r="D295" s="242">
        <v>1</v>
      </c>
      <c r="E295" s="242">
        <v>11</v>
      </c>
      <c r="F295" s="242">
        <v>1</v>
      </c>
      <c r="G295" s="242">
        <v>4</v>
      </c>
      <c r="H295" s="242" t="s">
        <v>150</v>
      </c>
      <c r="I295" s="245">
        <v>15000</v>
      </c>
    </row>
    <row r="296" spans="1:9" ht="12.75">
      <c r="A296" s="242" t="s">
        <v>889</v>
      </c>
      <c r="B296" s="242">
        <v>2</v>
      </c>
      <c r="C296" s="242">
        <v>3</v>
      </c>
      <c r="D296" s="242">
        <v>1</v>
      </c>
      <c r="E296" s="242">
        <v>11</v>
      </c>
      <c r="F296" s="242">
        <v>1</v>
      </c>
      <c r="G296" s="242">
        <v>5</v>
      </c>
      <c r="H296" s="242" t="s">
        <v>70</v>
      </c>
      <c r="I296" s="245">
        <v>15000</v>
      </c>
    </row>
    <row r="297" spans="1:9" ht="12.75">
      <c r="A297" s="242" t="s">
        <v>889</v>
      </c>
      <c r="B297" s="242">
        <v>2</v>
      </c>
      <c r="C297" s="242">
        <v>3</v>
      </c>
      <c r="D297" s="242">
        <v>1</v>
      </c>
      <c r="E297" s="242">
        <v>11</v>
      </c>
      <c r="F297" s="242">
        <v>1</v>
      </c>
      <c r="G297" s="242">
        <v>6</v>
      </c>
      <c r="H297" s="242" t="s">
        <v>890</v>
      </c>
      <c r="I297" s="245">
        <v>25000</v>
      </c>
    </row>
    <row r="298" spans="1:9" ht="12.75">
      <c r="A298" s="242" t="s">
        <v>889</v>
      </c>
      <c r="B298" s="242">
        <v>2</v>
      </c>
      <c r="C298" s="242">
        <v>3</v>
      </c>
      <c r="D298" s="242">
        <v>1</v>
      </c>
      <c r="E298" s="242">
        <v>5</v>
      </c>
      <c r="F298" s="242">
        <v>4</v>
      </c>
      <c r="G298" s="242">
        <v>1</v>
      </c>
      <c r="H298" s="242" t="s">
        <v>52</v>
      </c>
      <c r="I298" s="245">
        <v>32000</v>
      </c>
    </row>
    <row r="299" spans="1:9" ht="12.75">
      <c r="A299" s="242" t="s">
        <v>889</v>
      </c>
      <c r="B299" s="242">
        <v>2</v>
      </c>
      <c r="C299" s="242">
        <v>3</v>
      </c>
      <c r="D299" s="242">
        <v>2</v>
      </c>
      <c r="E299" s="242">
        <v>4</v>
      </c>
      <c r="F299" s="242">
        <v>5</v>
      </c>
      <c r="G299" s="242">
        <v>1</v>
      </c>
      <c r="H299" s="242" t="s">
        <v>142</v>
      </c>
      <c r="I299" s="245">
        <v>10000</v>
      </c>
    </row>
    <row r="300" spans="1:9" ht="12.75">
      <c r="A300" s="242" t="s">
        <v>889</v>
      </c>
      <c r="B300" s="242">
        <v>2</v>
      </c>
      <c r="C300" s="242">
        <v>3</v>
      </c>
      <c r="D300" s="242">
        <v>2</v>
      </c>
      <c r="E300" s="242">
        <v>4</v>
      </c>
      <c r="F300" s="242">
        <v>7</v>
      </c>
      <c r="G300" s="242">
        <v>1</v>
      </c>
      <c r="H300" s="242" t="s">
        <v>82</v>
      </c>
      <c r="I300" s="245">
        <v>30000</v>
      </c>
    </row>
    <row r="301" spans="1:9" ht="12.75">
      <c r="A301" s="242" t="s">
        <v>889</v>
      </c>
      <c r="B301" s="242">
        <v>2</v>
      </c>
      <c r="C301" s="242">
        <v>3</v>
      </c>
      <c r="D301" s="242">
        <v>2</v>
      </c>
      <c r="E301" s="242">
        <v>4</v>
      </c>
      <c r="F301" s="242">
        <v>99</v>
      </c>
      <c r="G301" s="242">
        <v>99</v>
      </c>
      <c r="H301" s="242" t="s">
        <v>891</v>
      </c>
      <c r="I301" s="245">
        <v>30000</v>
      </c>
    </row>
    <row r="302" spans="1:9" ht="12.75">
      <c r="A302" s="242" t="s">
        <v>889</v>
      </c>
      <c r="B302" s="242">
        <v>2</v>
      </c>
      <c r="C302" s="242">
        <v>3</v>
      </c>
      <c r="D302" s="242">
        <v>2</v>
      </c>
      <c r="E302" s="242">
        <v>6</v>
      </c>
      <c r="F302" s="242">
        <v>3</v>
      </c>
      <c r="G302" s="242">
        <v>2</v>
      </c>
      <c r="H302" s="242" t="s">
        <v>892</v>
      </c>
      <c r="I302" s="245">
        <v>40000</v>
      </c>
    </row>
    <row r="303" spans="1:9" ht="12.75">
      <c r="A303" s="242" t="s">
        <v>889</v>
      </c>
      <c r="B303" s="242">
        <v>2</v>
      </c>
      <c r="C303" s="242">
        <v>3</v>
      </c>
      <c r="D303" s="242">
        <v>2</v>
      </c>
      <c r="E303" s="242">
        <v>6</v>
      </c>
      <c r="F303" s="242">
        <v>3</v>
      </c>
      <c r="G303" s="242">
        <v>3</v>
      </c>
      <c r="H303" s="242" t="s">
        <v>893</v>
      </c>
      <c r="I303" s="245">
        <v>20000</v>
      </c>
    </row>
    <row r="304" spans="1:9" ht="12.75">
      <c r="A304" s="242" t="s">
        <v>889</v>
      </c>
      <c r="B304" s="242">
        <v>2</v>
      </c>
      <c r="C304" s="242">
        <v>3</v>
      </c>
      <c r="D304" s="242">
        <v>2</v>
      </c>
      <c r="E304" s="242">
        <v>7</v>
      </c>
      <c r="F304" s="242">
        <v>11</v>
      </c>
      <c r="G304" s="242">
        <v>99</v>
      </c>
      <c r="H304" s="242" t="s">
        <v>94</v>
      </c>
      <c r="I304" s="245">
        <v>34545</v>
      </c>
    </row>
    <row r="305" spans="1:9" ht="12.75">
      <c r="A305" s="242" t="s">
        <v>894</v>
      </c>
      <c r="B305" s="242">
        <v>2</v>
      </c>
      <c r="C305" s="242">
        <v>3</v>
      </c>
      <c r="D305" s="242">
        <v>1</v>
      </c>
      <c r="E305" s="242">
        <v>5</v>
      </c>
      <c r="F305" s="242">
        <v>1</v>
      </c>
      <c r="G305" s="242">
        <v>1</v>
      </c>
      <c r="H305" s="242" t="s">
        <v>842</v>
      </c>
      <c r="I305" s="245">
        <v>10000</v>
      </c>
    </row>
    <row r="306" spans="1:9" ht="12.75">
      <c r="A306" s="242" t="s">
        <v>894</v>
      </c>
      <c r="B306" s="242">
        <v>2</v>
      </c>
      <c r="C306" s="242">
        <v>3</v>
      </c>
      <c r="D306" s="242">
        <v>1</v>
      </c>
      <c r="E306" s="242">
        <v>5</v>
      </c>
      <c r="F306" s="242">
        <v>1</v>
      </c>
      <c r="G306" s="242">
        <v>2</v>
      </c>
      <c r="H306" s="242" t="s">
        <v>138</v>
      </c>
      <c r="I306" s="245">
        <v>250000</v>
      </c>
    </row>
    <row r="307" spans="1:9" ht="12.75">
      <c r="A307" s="242" t="s">
        <v>894</v>
      </c>
      <c r="B307" s="242">
        <v>2</v>
      </c>
      <c r="C307" s="242">
        <v>3</v>
      </c>
      <c r="D307" s="242">
        <v>1</v>
      </c>
      <c r="E307" s="242">
        <v>7</v>
      </c>
      <c r="F307" s="242">
        <v>1</v>
      </c>
      <c r="G307" s="242">
        <v>1</v>
      </c>
      <c r="H307" s="242" t="s">
        <v>510</v>
      </c>
      <c r="I307" s="245">
        <v>50000</v>
      </c>
    </row>
    <row r="308" spans="1:9" ht="12.75">
      <c r="A308" s="242" t="s">
        <v>894</v>
      </c>
      <c r="B308" s="242">
        <v>2</v>
      </c>
      <c r="C308" s="242">
        <v>3</v>
      </c>
      <c r="D308" s="242">
        <v>2</v>
      </c>
      <c r="E308" s="242">
        <v>7</v>
      </c>
      <c r="F308" s="242">
        <v>4</v>
      </c>
      <c r="G308" s="242">
        <v>2</v>
      </c>
      <c r="H308" s="242" t="s">
        <v>513</v>
      </c>
      <c r="I308" s="245">
        <v>250000</v>
      </c>
    </row>
    <row r="309" spans="1:9" ht="12.75">
      <c r="A309" s="242" t="s">
        <v>894</v>
      </c>
      <c r="B309" s="242">
        <v>2</v>
      </c>
      <c r="C309" s="242">
        <v>3</v>
      </c>
      <c r="D309" s="242">
        <v>2</v>
      </c>
      <c r="E309" s="242">
        <v>9</v>
      </c>
      <c r="F309" s="242">
        <v>1</v>
      </c>
      <c r="G309" s="242">
        <v>1</v>
      </c>
      <c r="H309" s="242" t="s">
        <v>846</v>
      </c>
      <c r="I309" s="245">
        <v>640000</v>
      </c>
    </row>
    <row r="310" spans="1:9" ht="12.75">
      <c r="A310" s="244"/>
      <c r="B310" s="244"/>
      <c r="C310" s="244"/>
      <c r="D310" s="244"/>
      <c r="E310" s="244"/>
      <c r="F310" s="244"/>
      <c r="G310" s="244"/>
      <c r="H310" s="244"/>
      <c r="I310" s="246">
        <f>SUM(I85:I309)</f>
        <v>12893015</v>
      </c>
    </row>
    <row r="311" spans="1:9" ht="12.75">
      <c r="A311" s="247"/>
      <c r="B311" s="247"/>
      <c r="C311" s="247"/>
      <c r="D311" s="247"/>
      <c r="E311" s="247"/>
      <c r="F311" s="247"/>
      <c r="G311" s="247"/>
      <c r="H311" s="247"/>
      <c r="I311" s="248"/>
    </row>
    <row r="312" ht="12.75">
      <c r="A312" s="249" t="s">
        <v>642</v>
      </c>
    </row>
    <row r="313" spans="1:9" ht="12.75">
      <c r="A313" s="242" t="s">
        <v>807</v>
      </c>
      <c r="B313" s="242">
        <v>2</v>
      </c>
      <c r="C313" s="242">
        <v>6</v>
      </c>
      <c r="D313" s="242">
        <v>2</v>
      </c>
      <c r="E313" s="242">
        <v>2</v>
      </c>
      <c r="F313" s="242">
        <v>2</v>
      </c>
      <c r="G313" s="242">
        <v>2</v>
      </c>
      <c r="H313" s="242" t="s">
        <v>107</v>
      </c>
      <c r="I313" s="245">
        <v>2353047</v>
      </c>
    </row>
    <row r="314" spans="1:9" ht="12.75">
      <c r="A314" s="242" t="s">
        <v>808</v>
      </c>
      <c r="B314" s="242">
        <v>2</v>
      </c>
      <c r="C314" s="242">
        <v>6</v>
      </c>
      <c r="D314" s="242">
        <v>2</v>
      </c>
      <c r="E314" s="242">
        <v>2</v>
      </c>
      <c r="F314" s="242">
        <v>2</v>
      </c>
      <c r="G314" s="242">
        <v>2</v>
      </c>
      <c r="H314" s="242" t="s">
        <v>107</v>
      </c>
      <c r="I314" s="245">
        <v>2426370</v>
      </c>
    </row>
    <row r="315" spans="1:9" ht="12.75">
      <c r="A315" s="242" t="s">
        <v>809</v>
      </c>
      <c r="B315" s="242">
        <v>2</v>
      </c>
      <c r="C315" s="242">
        <v>6</v>
      </c>
      <c r="D315" s="242">
        <v>2</v>
      </c>
      <c r="E315" s="242">
        <v>2</v>
      </c>
      <c r="F315" s="242">
        <v>2</v>
      </c>
      <c r="G315" s="242">
        <v>2</v>
      </c>
      <c r="H315" s="242" t="s">
        <v>107</v>
      </c>
      <c r="I315" s="245">
        <v>3689199</v>
      </c>
    </row>
    <row r="316" spans="1:9" ht="12.75">
      <c r="A316" s="242" t="s">
        <v>810</v>
      </c>
      <c r="B316" s="242">
        <v>2</v>
      </c>
      <c r="C316" s="242">
        <v>6</v>
      </c>
      <c r="D316" s="242">
        <v>2</v>
      </c>
      <c r="E316" s="242">
        <v>2</v>
      </c>
      <c r="F316" s="242">
        <v>2</v>
      </c>
      <c r="G316" s="242">
        <v>2</v>
      </c>
      <c r="H316" s="242" t="s">
        <v>107</v>
      </c>
      <c r="I316" s="245">
        <v>3288761</v>
      </c>
    </row>
    <row r="317" spans="1:9" ht="12.75">
      <c r="A317" s="242" t="s">
        <v>841</v>
      </c>
      <c r="B317" s="242">
        <v>2</v>
      </c>
      <c r="C317" s="242">
        <v>6</v>
      </c>
      <c r="D317" s="242">
        <v>3</v>
      </c>
      <c r="E317" s="242">
        <v>2</v>
      </c>
      <c r="F317" s="242">
        <v>2</v>
      </c>
      <c r="G317" s="242">
        <v>1</v>
      </c>
      <c r="H317" s="242" t="s">
        <v>109</v>
      </c>
      <c r="I317" s="245">
        <v>300000</v>
      </c>
    </row>
    <row r="318" spans="1:9" ht="12.75">
      <c r="A318" s="242" t="s">
        <v>849</v>
      </c>
      <c r="B318" s="242">
        <v>2</v>
      </c>
      <c r="C318" s="242">
        <v>6</v>
      </c>
      <c r="D318" s="242">
        <v>3</v>
      </c>
      <c r="E318" s="242">
        <v>2</v>
      </c>
      <c r="F318" s="242">
        <v>2</v>
      </c>
      <c r="G318" s="242">
        <v>1</v>
      </c>
      <c r="H318" s="242" t="s">
        <v>109</v>
      </c>
      <c r="I318" s="245">
        <v>200000</v>
      </c>
    </row>
    <row r="319" spans="1:9" ht="12.75">
      <c r="A319" s="242" t="s">
        <v>849</v>
      </c>
      <c r="B319" s="242">
        <v>2</v>
      </c>
      <c r="C319" s="242">
        <v>6</v>
      </c>
      <c r="D319" s="242">
        <v>3</v>
      </c>
      <c r="E319" s="242">
        <v>2</v>
      </c>
      <c r="F319" s="242">
        <v>9</v>
      </c>
      <c r="G319" s="242">
        <v>99</v>
      </c>
      <c r="H319" s="242" t="s">
        <v>855</v>
      </c>
      <c r="I319" s="245">
        <v>1159613</v>
      </c>
    </row>
    <row r="320" spans="1:9" ht="12.75">
      <c r="A320" s="242" t="s">
        <v>849</v>
      </c>
      <c r="B320" s="242">
        <v>2</v>
      </c>
      <c r="C320" s="242">
        <v>6</v>
      </c>
      <c r="D320" s="242">
        <v>6</v>
      </c>
      <c r="E320" s="242">
        <v>1</v>
      </c>
      <c r="F320" s="242">
        <v>3</v>
      </c>
      <c r="G320" s="242">
        <v>2</v>
      </c>
      <c r="H320" s="242" t="s">
        <v>117</v>
      </c>
      <c r="I320" s="245">
        <v>1011000</v>
      </c>
    </row>
    <row r="321" spans="1:9" ht="12.75">
      <c r="A321" s="242" t="s">
        <v>856</v>
      </c>
      <c r="B321" s="242">
        <v>2</v>
      </c>
      <c r="C321" s="242">
        <v>6</v>
      </c>
      <c r="D321" s="242">
        <v>3</v>
      </c>
      <c r="E321" s="242">
        <v>2</v>
      </c>
      <c r="F321" s="242">
        <v>2</v>
      </c>
      <c r="G321" s="242">
        <v>1</v>
      </c>
      <c r="H321" s="242" t="s">
        <v>109</v>
      </c>
      <c r="I321" s="245">
        <v>2138521</v>
      </c>
    </row>
    <row r="322" spans="1:9" ht="12.75">
      <c r="A322" s="242" t="s">
        <v>856</v>
      </c>
      <c r="B322" s="242">
        <v>2</v>
      </c>
      <c r="C322" s="242">
        <v>6</v>
      </c>
      <c r="D322" s="242">
        <v>3</v>
      </c>
      <c r="E322" s="242">
        <v>2</v>
      </c>
      <c r="F322" s="242">
        <v>3</v>
      </c>
      <c r="G322" s="242">
        <v>1</v>
      </c>
      <c r="H322" s="242" t="s">
        <v>222</v>
      </c>
      <c r="I322" s="245">
        <v>1000000</v>
      </c>
    </row>
    <row r="323" spans="1:9" ht="12.75">
      <c r="A323" s="242" t="s">
        <v>856</v>
      </c>
      <c r="B323" s="242">
        <v>2</v>
      </c>
      <c r="C323" s="242">
        <v>6</v>
      </c>
      <c r="D323" s="242">
        <v>3</v>
      </c>
      <c r="E323" s="242">
        <v>2</v>
      </c>
      <c r="F323" s="242">
        <v>3</v>
      </c>
      <c r="G323" s="242">
        <v>3</v>
      </c>
      <c r="H323" s="242" t="s">
        <v>859</v>
      </c>
      <c r="I323" s="245">
        <v>800000</v>
      </c>
    </row>
    <row r="324" spans="1:9" ht="12.75">
      <c r="A324" s="242" t="s">
        <v>856</v>
      </c>
      <c r="B324" s="242">
        <v>2</v>
      </c>
      <c r="C324" s="242">
        <v>6</v>
      </c>
      <c r="D324" s="242">
        <v>3</v>
      </c>
      <c r="E324" s="242">
        <v>2</v>
      </c>
      <c r="F324" s="242">
        <v>9</v>
      </c>
      <c r="G324" s="242">
        <v>99</v>
      </c>
      <c r="H324" s="242" t="s">
        <v>855</v>
      </c>
      <c r="I324" s="245">
        <v>2000000</v>
      </c>
    </row>
    <row r="325" spans="1:9" ht="12.75">
      <c r="A325" s="242" t="s">
        <v>874</v>
      </c>
      <c r="B325" s="242">
        <v>2</v>
      </c>
      <c r="C325" s="242">
        <v>6</v>
      </c>
      <c r="D325" s="242">
        <v>3</v>
      </c>
      <c r="E325" s="242">
        <v>2</v>
      </c>
      <c r="F325" s="242">
        <v>2</v>
      </c>
      <c r="G325" s="242">
        <v>1</v>
      </c>
      <c r="H325" s="242" t="s">
        <v>876</v>
      </c>
      <c r="I325" s="245">
        <v>1300000</v>
      </c>
    </row>
    <row r="326" spans="1:9" ht="12.75">
      <c r="A326" s="242" t="s">
        <v>878</v>
      </c>
      <c r="B326" s="242">
        <v>2</v>
      </c>
      <c r="C326" s="242">
        <v>6</v>
      </c>
      <c r="D326" s="242">
        <v>3</v>
      </c>
      <c r="E326" s="242">
        <v>2</v>
      </c>
      <c r="F326" s="242">
        <v>2</v>
      </c>
      <c r="G326" s="242">
        <v>1</v>
      </c>
      <c r="H326" s="242" t="s">
        <v>109</v>
      </c>
      <c r="I326" s="245">
        <v>100000</v>
      </c>
    </row>
    <row r="327" spans="1:9" ht="12.75">
      <c r="A327" s="242" t="s">
        <v>881</v>
      </c>
      <c r="B327" s="242">
        <v>2</v>
      </c>
      <c r="C327" s="242">
        <v>6</v>
      </c>
      <c r="D327" s="242">
        <v>3</v>
      </c>
      <c r="E327" s="242">
        <v>2</v>
      </c>
      <c r="F327" s="242">
        <v>2</v>
      </c>
      <c r="G327" s="242">
        <v>1</v>
      </c>
      <c r="H327" s="242" t="s">
        <v>109</v>
      </c>
      <c r="I327" s="245">
        <v>100000</v>
      </c>
    </row>
    <row r="328" spans="1:9" ht="12.75">
      <c r="A328" s="242" t="s">
        <v>889</v>
      </c>
      <c r="B328" s="242">
        <v>2</v>
      </c>
      <c r="C328" s="242">
        <v>6</v>
      </c>
      <c r="D328" s="242">
        <v>3</v>
      </c>
      <c r="E328" s="242">
        <v>2</v>
      </c>
      <c r="F328" s="242">
        <v>2</v>
      </c>
      <c r="G328" s="242">
        <v>1</v>
      </c>
      <c r="H328" s="242" t="s">
        <v>109</v>
      </c>
      <c r="I328" s="245">
        <v>3700000</v>
      </c>
    </row>
    <row r="329" spans="1:9" ht="12.75">
      <c r="A329" s="242" t="s">
        <v>889</v>
      </c>
      <c r="B329" s="242">
        <v>2</v>
      </c>
      <c r="C329" s="242">
        <v>6</v>
      </c>
      <c r="D329" s="242">
        <v>3</v>
      </c>
      <c r="E329" s="242">
        <v>2</v>
      </c>
      <c r="F329" s="242">
        <v>3</v>
      </c>
      <c r="G329" s="242">
        <v>3</v>
      </c>
      <c r="H329" s="242" t="s">
        <v>113</v>
      </c>
      <c r="I329" s="245">
        <v>600000</v>
      </c>
    </row>
    <row r="330" spans="1:9" ht="12.75">
      <c r="A330" s="242" t="s">
        <v>889</v>
      </c>
      <c r="B330" s="242">
        <v>2</v>
      </c>
      <c r="C330" s="242">
        <v>6</v>
      </c>
      <c r="D330" s="242">
        <v>3</v>
      </c>
      <c r="E330" s="242">
        <v>2</v>
      </c>
      <c r="F330" s="242">
        <v>4</v>
      </c>
      <c r="G330" s="242">
        <v>2</v>
      </c>
      <c r="H330" s="242" t="s">
        <v>216</v>
      </c>
      <c r="I330" s="245">
        <v>1000000</v>
      </c>
    </row>
    <row r="331" spans="1:9" ht="12.75">
      <c r="A331" s="242" t="s">
        <v>889</v>
      </c>
      <c r="B331" s="242">
        <v>2</v>
      </c>
      <c r="C331" s="242">
        <v>6</v>
      </c>
      <c r="D331" s="242">
        <v>3</v>
      </c>
      <c r="E331" s="242">
        <v>2</v>
      </c>
      <c r="F331" s="242">
        <v>9</v>
      </c>
      <c r="G331" s="242">
        <v>99</v>
      </c>
      <c r="H331" s="242" t="s">
        <v>115</v>
      </c>
      <c r="I331" s="245">
        <v>2000000</v>
      </c>
    </row>
    <row r="332" spans="1:9" ht="12.75">
      <c r="A332" s="242" t="s">
        <v>889</v>
      </c>
      <c r="B332" s="242">
        <v>2</v>
      </c>
      <c r="C332" s="242">
        <v>6</v>
      </c>
      <c r="D332" s="242">
        <v>6</v>
      </c>
      <c r="E332" s="242">
        <v>1</v>
      </c>
      <c r="F332" s="242">
        <v>3</v>
      </c>
      <c r="G332" s="242">
        <v>99</v>
      </c>
      <c r="H332" s="242" t="s">
        <v>745</v>
      </c>
      <c r="I332" s="245">
        <v>700000</v>
      </c>
    </row>
    <row r="333" spans="1:9" ht="12.75">
      <c r="A333" s="244"/>
      <c r="B333" s="244"/>
      <c r="C333" s="244"/>
      <c r="D333" s="244"/>
      <c r="E333" s="244"/>
      <c r="F333" s="244"/>
      <c r="G333" s="244"/>
      <c r="H333" s="244"/>
      <c r="I333" s="246">
        <f>SUM(I313:I332)</f>
        <v>29866511</v>
      </c>
    </row>
    <row r="335" ht="12.75">
      <c r="I335" s="250">
        <f>I333+I310+I82</f>
        <v>160113605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"/>
  <sheetViews>
    <sheetView zoomScalePageLayoutView="0" workbookViewId="0" topLeftCell="A70">
      <selection activeCell="A1" sqref="A1:IV16384"/>
    </sheetView>
  </sheetViews>
  <sheetFormatPr defaultColWidth="11.421875" defaultRowHeight="12.75"/>
  <cols>
    <col min="1" max="1" width="16.57421875" style="0" customWidth="1"/>
    <col min="2" max="2" width="11.140625" style="0" customWidth="1"/>
    <col min="3" max="3" width="20.421875" style="0" customWidth="1"/>
    <col min="4" max="4" width="16.57421875" style="0" customWidth="1"/>
    <col min="5" max="5" width="17.28125" style="0" customWidth="1"/>
    <col min="6" max="6" width="13.7109375" style="0" customWidth="1"/>
  </cols>
  <sheetData>
    <row r="1" spans="1:6" ht="12">
      <c r="A1" s="430" t="s">
        <v>746</v>
      </c>
      <c r="B1" s="430"/>
      <c r="C1" s="430"/>
      <c r="D1" s="430"/>
      <c r="E1" s="430"/>
      <c r="F1" s="430"/>
    </row>
    <row r="2" spans="1:6" ht="31.5">
      <c r="A2" s="227" t="s">
        <v>747</v>
      </c>
      <c r="B2" s="431" t="s">
        <v>748</v>
      </c>
      <c r="C2" s="431"/>
      <c r="D2" s="227" t="s">
        <v>641</v>
      </c>
      <c r="E2" s="227" t="s">
        <v>577</v>
      </c>
      <c r="F2" s="227" t="s">
        <v>642</v>
      </c>
    </row>
    <row r="3" spans="1:6" ht="12">
      <c r="A3" s="432" t="s">
        <v>749</v>
      </c>
      <c r="B3" s="228" t="s">
        <v>750</v>
      </c>
      <c r="C3" s="228" t="s">
        <v>42</v>
      </c>
      <c r="D3" s="229">
        <v>5000</v>
      </c>
      <c r="E3" s="229"/>
      <c r="F3" s="229"/>
    </row>
    <row r="4" spans="1:6" ht="12">
      <c r="A4" s="432"/>
      <c r="B4" s="228" t="s">
        <v>751</v>
      </c>
      <c r="C4" s="228" t="s">
        <v>752</v>
      </c>
      <c r="D4" s="229">
        <v>800</v>
      </c>
      <c r="E4" s="229"/>
      <c r="F4" s="229"/>
    </row>
    <row r="5" spans="1:6" ht="12">
      <c r="A5" s="432"/>
      <c r="B5" s="228" t="s">
        <v>753</v>
      </c>
      <c r="C5" s="228" t="s">
        <v>138</v>
      </c>
      <c r="D5" s="229">
        <v>3500</v>
      </c>
      <c r="E5" s="229"/>
      <c r="F5" s="229"/>
    </row>
    <row r="6" spans="1:6" ht="12">
      <c r="A6" s="432"/>
      <c r="B6" s="228" t="s">
        <v>754</v>
      </c>
      <c r="C6" s="228" t="s">
        <v>154</v>
      </c>
      <c r="D6" s="229">
        <v>18000</v>
      </c>
      <c r="E6" s="229"/>
      <c r="F6" s="229"/>
    </row>
    <row r="7" spans="1:6" ht="12">
      <c r="A7" s="432"/>
      <c r="B7" s="228" t="s">
        <v>755</v>
      </c>
      <c r="C7" s="228" t="s">
        <v>200</v>
      </c>
      <c r="D7" s="229">
        <v>30000</v>
      </c>
      <c r="E7" s="229"/>
      <c r="F7" s="229"/>
    </row>
    <row r="8" spans="1:6" ht="12">
      <c r="A8" s="432"/>
      <c r="B8" s="228" t="s">
        <v>756</v>
      </c>
      <c r="C8" s="228" t="s">
        <v>757</v>
      </c>
      <c r="D8" s="229">
        <v>2000</v>
      </c>
      <c r="E8" s="229"/>
      <c r="F8" s="229"/>
    </row>
    <row r="9" spans="1:6" ht="12">
      <c r="A9" s="432"/>
      <c r="B9" s="228" t="s">
        <v>758</v>
      </c>
      <c r="C9" s="228" t="s">
        <v>759</v>
      </c>
      <c r="D9" s="229">
        <v>140700</v>
      </c>
      <c r="E9" s="229"/>
      <c r="F9" s="229"/>
    </row>
    <row r="10" spans="1:6" ht="12">
      <c r="A10" s="432"/>
      <c r="B10" s="228"/>
      <c r="C10" s="228"/>
      <c r="D10" s="229"/>
      <c r="E10" s="229"/>
      <c r="F10" s="229"/>
    </row>
    <row r="11" spans="1:6" ht="12">
      <c r="A11" s="432"/>
      <c r="B11" s="228" t="s">
        <v>760</v>
      </c>
      <c r="C11" s="228" t="s">
        <v>42</v>
      </c>
      <c r="D11" s="229"/>
      <c r="E11" s="229">
        <v>2000</v>
      </c>
      <c r="F11" s="229"/>
    </row>
    <row r="12" spans="1:6" ht="12">
      <c r="A12" s="432"/>
      <c r="B12" s="228" t="s">
        <v>761</v>
      </c>
      <c r="C12" s="228" t="s">
        <v>762</v>
      </c>
      <c r="D12" s="229"/>
      <c r="E12" s="229">
        <v>5000</v>
      </c>
      <c r="F12" s="229"/>
    </row>
    <row r="13" spans="1:6" ht="12">
      <c r="A13" s="432"/>
      <c r="B13" s="228" t="s">
        <v>763</v>
      </c>
      <c r="C13" s="228" t="s">
        <v>94</v>
      </c>
      <c r="D13" s="229"/>
      <c r="E13" s="229">
        <v>93000</v>
      </c>
      <c r="F13" s="229"/>
    </row>
    <row r="14" spans="1:6" ht="12">
      <c r="A14" s="230"/>
      <c r="B14" s="230"/>
      <c r="C14" s="230"/>
      <c r="D14" s="231">
        <f>SUM(D3:D13)</f>
        <v>200000</v>
      </c>
      <c r="E14" s="231">
        <f>SUM(E3:E13)</f>
        <v>100000</v>
      </c>
      <c r="F14" s="231">
        <f>SUM(F3:F13)</f>
        <v>0</v>
      </c>
    </row>
    <row r="15" spans="1:6" ht="12">
      <c r="A15" s="230"/>
      <c r="D15" s="232"/>
      <c r="E15" s="233"/>
      <c r="F15" s="233"/>
    </row>
    <row r="16" spans="1:6" ht="12">
      <c r="A16" s="432" t="s">
        <v>335</v>
      </c>
      <c r="B16" s="228" t="s">
        <v>764</v>
      </c>
      <c r="C16" s="228" t="str">
        <f>VLOOKUP(B16,'[1]LISTA DE ESPECIFICAS DE GASTOS'!$B$5:$C$110,2)</f>
        <v>PASAJES Y GASTOS DE TRANSPORTE</v>
      </c>
      <c r="D16" s="229"/>
      <c r="E16" s="229">
        <v>18000</v>
      </c>
      <c r="F16" s="229"/>
    </row>
    <row r="17" spans="1:6" ht="12">
      <c r="A17" s="432"/>
      <c r="B17" s="228" t="s">
        <v>93</v>
      </c>
      <c r="C17" s="228" t="str">
        <f>VLOOKUP(B17,'[1]LISTA DE ESPECIFICAS DE GASTOS'!$B$5:$C$110,2)</f>
        <v>SERVICIOS DIVERSOS</v>
      </c>
      <c r="D17" s="229"/>
      <c r="E17" s="229">
        <v>27000</v>
      </c>
      <c r="F17" s="229"/>
    </row>
    <row r="18" spans="1:6" ht="12">
      <c r="A18" s="432"/>
      <c r="B18" s="228" t="s">
        <v>137</v>
      </c>
      <c r="C18" s="228" t="str">
        <f>VLOOKUP(B18,'[1]LISTA DE ESPECIFICAS DE GASTOS'!$B$5:$C$110,2)</f>
        <v>PAPELERIA EN GENERAL, UTILES Y MATERIALES DE OFICINA</v>
      </c>
      <c r="D18" s="229"/>
      <c r="E18" s="229">
        <v>5000</v>
      </c>
      <c r="F18" s="229"/>
    </row>
    <row r="19" spans="1:6" ht="12">
      <c r="A19" s="432"/>
      <c r="B19" s="228" t="s">
        <v>765</v>
      </c>
      <c r="C19" s="228" t="str">
        <f>VLOOKUP(B19,'[1]LISTA DE ESPECIFICAS DE GASTOS'!$B$5:$C$110,2)</f>
        <v>REALIZADO POR PERSONAS NATURALES</v>
      </c>
      <c r="D19" s="229"/>
      <c r="E19" s="229">
        <v>40000</v>
      </c>
      <c r="F19" s="229"/>
    </row>
    <row r="20" spans="1:6" ht="12">
      <c r="A20" s="432"/>
      <c r="B20" s="228" t="s">
        <v>766</v>
      </c>
      <c r="C20" s="228" t="str">
        <f>VLOOKUP(B20,'[1]LISTA DE ESPECIFICAS DE GASTOS'!$B$5:$C$110,2)</f>
        <v>ALIMENTOS Y BEBIDAS PARA CONSUMO HUMANO</v>
      </c>
      <c r="D20" s="229"/>
      <c r="E20" s="229">
        <v>4000</v>
      </c>
      <c r="F20" s="229"/>
    </row>
    <row r="21" spans="1:6" ht="12">
      <c r="A21" s="432"/>
      <c r="B21" s="228" t="s">
        <v>767</v>
      </c>
      <c r="C21" s="228" t="str">
        <f>VLOOKUP(B21,'[1]LISTA DE ESPECIFICAS DE GASTOS'!$B$5:$C$110,2)</f>
        <v>REPUESTOS Y ACCESORIOS</v>
      </c>
      <c r="D21" s="229"/>
      <c r="E21" s="229">
        <v>4000</v>
      </c>
      <c r="F21" s="229"/>
    </row>
    <row r="22" spans="1:6" ht="12">
      <c r="A22" s="432"/>
      <c r="B22" s="228" t="s">
        <v>137</v>
      </c>
      <c r="C22" s="228" t="str">
        <f>VLOOKUP(B22,'[1]LISTA DE ESPECIFICAS DE GASTOS'!$B$5:$C$110,2)</f>
        <v>PAPELERIA EN GENERAL, UTILES Y MATERIALES DE OFICINA</v>
      </c>
      <c r="D22" s="229"/>
      <c r="E22" s="229">
        <v>2000</v>
      </c>
      <c r="F22" s="229"/>
    </row>
    <row r="23" spans="1:6" ht="12">
      <c r="A23" s="230"/>
      <c r="B23" s="230"/>
      <c r="C23" s="230"/>
      <c r="D23" s="231">
        <f>SUM(D16:D22)</f>
        <v>0</v>
      </c>
      <c r="E23" s="231">
        <f>SUM(E16:E22)</f>
        <v>100000</v>
      </c>
      <c r="F23" s="231">
        <f>SUM(F16:F22)</f>
        <v>0</v>
      </c>
    </row>
    <row r="24" spans="1:6" ht="12">
      <c r="A24" s="230"/>
      <c r="B24" s="230"/>
      <c r="C24" s="230"/>
      <c r="D24" s="233"/>
      <c r="E24" s="233"/>
      <c r="F24" s="233"/>
    </row>
    <row r="25" spans="1:6" ht="12">
      <c r="A25" s="230"/>
      <c r="B25" s="230"/>
      <c r="C25" s="230"/>
      <c r="D25" s="233"/>
      <c r="E25" s="233"/>
      <c r="F25" s="233"/>
    </row>
    <row r="26" spans="1:6" ht="12">
      <c r="A26" s="432" t="s">
        <v>768</v>
      </c>
      <c r="B26" s="228" t="s">
        <v>769</v>
      </c>
      <c r="C26" s="228" t="s">
        <v>66</v>
      </c>
      <c r="D26" s="229">
        <v>100000</v>
      </c>
      <c r="E26" s="229"/>
      <c r="F26" s="229"/>
    </row>
    <row r="27" spans="1:6" ht="12">
      <c r="A27" s="432"/>
      <c r="B27" s="228" t="s">
        <v>763</v>
      </c>
      <c r="C27" s="228" t="s">
        <v>759</v>
      </c>
      <c r="D27" s="229">
        <v>300000</v>
      </c>
      <c r="E27" s="229"/>
      <c r="F27" s="229"/>
    </row>
    <row r="28" spans="1:6" ht="12">
      <c r="A28" s="432"/>
      <c r="B28" s="228"/>
      <c r="C28" s="228"/>
      <c r="D28" s="229"/>
      <c r="E28" s="229"/>
      <c r="F28" s="229"/>
    </row>
    <row r="29" spans="1:6" ht="12">
      <c r="A29" s="432"/>
      <c r="B29" s="228" t="s">
        <v>766</v>
      </c>
      <c r="C29" s="228" t="str">
        <f>VLOOKUP(B29,'[1]LISTA DE ESPECIFICAS DE GASTOS'!$B$5:$C$110,2)</f>
        <v>ALIMENTOS Y BEBIDAS PARA CONSUMO HUMANO</v>
      </c>
      <c r="D29" s="229"/>
      <c r="E29" s="229">
        <v>4000</v>
      </c>
      <c r="F29" s="229"/>
    </row>
    <row r="30" spans="1:6" ht="12">
      <c r="A30" s="432"/>
      <c r="B30" s="228" t="s">
        <v>767</v>
      </c>
      <c r="C30" s="228" t="str">
        <f>VLOOKUP(B30,'[1]LISTA DE ESPECIFICAS DE GASTOS'!$B$5:$C$110,2)</f>
        <v>REPUESTOS Y ACCESORIOS</v>
      </c>
      <c r="D30" s="229"/>
      <c r="E30" s="229">
        <v>2000</v>
      </c>
      <c r="F30" s="229"/>
    </row>
    <row r="31" spans="1:6" ht="12">
      <c r="A31" s="432"/>
      <c r="B31" s="228" t="s">
        <v>137</v>
      </c>
      <c r="C31" s="228" t="str">
        <f>VLOOKUP(B31,'[1]LISTA DE ESPECIFICAS DE GASTOS'!$B$5:$C$110,2)</f>
        <v>PAPELERIA EN GENERAL, UTILES Y MATERIALES DE OFICINA</v>
      </c>
      <c r="D31" s="229"/>
      <c r="E31" s="229">
        <v>2000</v>
      </c>
      <c r="F31" s="229"/>
    </row>
    <row r="32" spans="1:6" ht="12">
      <c r="A32" s="432"/>
      <c r="B32" s="228" t="s">
        <v>93</v>
      </c>
      <c r="C32" s="228" t="str">
        <f>VLOOKUP(B32,'[1]LISTA DE ESPECIFICAS DE GASTOS'!$B$5:$C$110,2)</f>
        <v>SERVICIOS DIVERSOS</v>
      </c>
      <c r="D32" s="229"/>
      <c r="E32" s="229">
        <v>207000</v>
      </c>
      <c r="F32" s="229"/>
    </row>
    <row r="33" spans="1:6" ht="12">
      <c r="A33" s="432"/>
      <c r="B33" s="228" t="s">
        <v>137</v>
      </c>
      <c r="C33" s="228" t="str">
        <f>VLOOKUP(B33,'[1]LISTA DE ESPECIFICAS DE GASTOS'!$B$5:$C$110,2)</f>
        <v>PAPELERIA EN GENERAL, UTILES Y MATERIALES DE OFICINA</v>
      </c>
      <c r="D33" s="229"/>
      <c r="E33" s="229">
        <v>2000</v>
      </c>
      <c r="F33" s="229"/>
    </row>
    <row r="34" spans="1:6" ht="12">
      <c r="A34" s="432"/>
      <c r="B34" s="228" t="s">
        <v>765</v>
      </c>
      <c r="C34" s="228" t="str">
        <f>VLOOKUP(B34,'[1]LISTA DE ESPECIFICAS DE GASTOS'!$B$5:$C$110,2)</f>
        <v>REALIZADO POR PERSONAS NATURALES</v>
      </c>
      <c r="D34" s="229"/>
      <c r="E34" s="229">
        <v>12000</v>
      </c>
      <c r="F34" s="229"/>
    </row>
    <row r="35" spans="1:6" ht="12">
      <c r="A35" s="432"/>
      <c r="B35" s="228" t="s">
        <v>93</v>
      </c>
      <c r="C35" s="228" t="str">
        <f>VLOOKUP(B35,'[1]LISTA DE ESPECIFICAS DE GASTOS'!$B$5:$C$110,2)</f>
        <v>SERVICIOS DIVERSOS</v>
      </c>
      <c r="D35" s="229"/>
      <c r="E35" s="229">
        <v>2000</v>
      </c>
      <c r="F35" s="229"/>
    </row>
    <row r="36" spans="1:6" ht="12">
      <c r="A36" s="432"/>
      <c r="B36" s="228" t="s">
        <v>137</v>
      </c>
      <c r="C36" s="228" t="str">
        <f>VLOOKUP(B36,'[1]LISTA DE ESPECIFICAS DE GASTOS'!$B$5:$C$110,2)</f>
        <v>PAPELERIA EN GENERAL, UTILES Y MATERIALES DE OFICINA</v>
      </c>
      <c r="D36" s="229"/>
      <c r="E36" s="229">
        <v>2500</v>
      </c>
      <c r="F36" s="229"/>
    </row>
    <row r="37" spans="1:6" ht="12">
      <c r="A37" s="432"/>
      <c r="B37" s="228" t="s">
        <v>765</v>
      </c>
      <c r="C37" s="228" t="str">
        <f>VLOOKUP(B37,'[1]LISTA DE ESPECIFICAS DE GASTOS'!$B$5:$C$110,2)</f>
        <v>REALIZADO POR PERSONAS NATURALES</v>
      </c>
      <c r="D37" s="229"/>
      <c r="E37" s="229">
        <v>19000</v>
      </c>
      <c r="F37" s="229"/>
    </row>
    <row r="38" spans="1:6" ht="12">
      <c r="A38" s="432"/>
      <c r="B38" s="228" t="s">
        <v>93</v>
      </c>
      <c r="C38" s="228" t="str">
        <f>VLOOKUP(B38,'[1]LISTA DE ESPECIFICAS DE GASTOS'!$B$5:$C$110,2)</f>
        <v>SERVICIOS DIVERSOS</v>
      </c>
      <c r="D38" s="229"/>
      <c r="E38" s="229">
        <v>2500</v>
      </c>
      <c r="F38" s="229"/>
    </row>
    <row r="39" spans="1:6" ht="12">
      <c r="A39" s="432"/>
      <c r="B39" s="228" t="s">
        <v>93</v>
      </c>
      <c r="C39" s="228" t="str">
        <f>VLOOKUP(B39,'[1]LISTA DE ESPECIFICAS DE GASTOS'!$B$5:$C$110,2)</f>
        <v>SERVICIOS DIVERSOS</v>
      </c>
      <c r="D39" s="229"/>
      <c r="E39" s="229">
        <v>25000</v>
      </c>
      <c r="F39" s="229"/>
    </row>
    <row r="40" spans="1:6" ht="12">
      <c r="A40" s="432"/>
      <c r="B40" s="228" t="s">
        <v>764</v>
      </c>
      <c r="C40" s="228" t="str">
        <f>VLOOKUP(B40,'[1]LISTA DE ESPECIFICAS DE GASTOS'!$B$5:$C$110,2)</f>
        <v>PASAJES Y GASTOS DE TRANSPORTE</v>
      </c>
      <c r="D40" s="229"/>
      <c r="E40" s="229">
        <v>10000</v>
      </c>
      <c r="F40" s="229"/>
    </row>
    <row r="41" spans="1:6" ht="12">
      <c r="A41" s="432"/>
      <c r="B41" s="228" t="s">
        <v>93</v>
      </c>
      <c r="C41" s="228" t="str">
        <f>VLOOKUP(B41,'[1]LISTA DE ESPECIFICAS DE GASTOS'!$B$5:$C$110,2)</f>
        <v>SERVICIOS DIVERSOS</v>
      </c>
      <c r="D41" s="229"/>
      <c r="E41" s="229">
        <v>10000</v>
      </c>
      <c r="F41" s="229"/>
    </row>
    <row r="42" spans="1:6" ht="12">
      <c r="A42" s="432"/>
      <c r="B42" s="228" t="s">
        <v>770</v>
      </c>
      <c r="C42" s="228" t="s">
        <v>109</v>
      </c>
      <c r="D42" s="229"/>
      <c r="E42" s="229"/>
      <c r="F42" s="229">
        <v>1300000</v>
      </c>
    </row>
    <row r="43" spans="1:6" ht="12">
      <c r="A43" s="230"/>
      <c r="B43" s="230"/>
      <c r="C43" s="230"/>
      <c r="D43" s="231">
        <f>SUM(D26:D42)</f>
        <v>400000</v>
      </c>
      <c r="E43" s="231">
        <f>SUM(E26:E42)</f>
        <v>300000</v>
      </c>
      <c r="F43" s="231">
        <f>SUM(F26:F42)</f>
        <v>1300000</v>
      </c>
    </row>
    <row r="44" spans="1:6" ht="12">
      <c r="A44" s="230"/>
      <c r="B44" s="230"/>
      <c r="C44" s="230"/>
      <c r="D44" s="231"/>
      <c r="E44" s="231"/>
      <c r="F44" s="231"/>
    </row>
    <row r="45" spans="1:6" ht="12">
      <c r="A45" s="432" t="s">
        <v>771</v>
      </c>
      <c r="B45" s="228" t="s">
        <v>41</v>
      </c>
      <c r="C45" s="228" t="str">
        <f>VLOOKUP(B45,'[1]LISTA DE ESPECIFICAS DE GASTOS'!$B$5:$C$110,2)</f>
        <v>ALIMENTOS Y BEBIDAS PARA CONSUMO HUMANO</v>
      </c>
      <c r="D45" s="229"/>
      <c r="E45" s="229">
        <v>3000</v>
      </c>
      <c r="F45" s="229"/>
    </row>
    <row r="46" spans="1:6" ht="12">
      <c r="A46" s="432"/>
      <c r="B46" s="228" t="s">
        <v>137</v>
      </c>
      <c r="C46" s="228" t="str">
        <f>VLOOKUP(B46,'[1]LISTA DE ESPECIFICAS DE GASTOS'!$B$5:$C$110,2)</f>
        <v>PAPELERIA EN GENERAL, UTILES Y MATERIALES DE OFICINA</v>
      </c>
      <c r="D46" s="229"/>
      <c r="E46" s="229">
        <v>4000</v>
      </c>
      <c r="F46" s="229"/>
    </row>
    <row r="47" spans="1:6" ht="12">
      <c r="A47" s="432"/>
      <c r="B47" s="228" t="s">
        <v>135</v>
      </c>
      <c r="C47" s="228" t="str">
        <f>VLOOKUP(B47,'[1]LISTA DE ESPECIFICAS DE GASTOS'!$B$5:$C$110,2)</f>
        <v>REPUESTOS Y ACCESORIOS</v>
      </c>
      <c r="D47" s="229"/>
      <c r="E47" s="229">
        <v>1000</v>
      </c>
      <c r="F47" s="229"/>
    </row>
    <row r="48" spans="1:6" ht="12">
      <c r="A48" s="432"/>
      <c r="B48" s="228" t="s">
        <v>199</v>
      </c>
      <c r="C48" s="228" t="str">
        <f>VLOOKUP(B48,'[1]LISTA DE ESPECIFICAS DE GASTOS'!$B$5:$C$110,2)</f>
        <v>REALIZADO POR PERSONAS NATURALES</v>
      </c>
      <c r="D48" s="229"/>
      <c r="E48" s="229">
        <v>10000</v>
      </c>
      <c r="F48" s="229"/>
    </row>
    <row r="49" spans="1:6" ht="12">
      <c r="A49" s="432"/>
      <c r="B49" s="228" t="s">
        <v>153</v>
      </c>
      <c r="C49" s="228" t="str">
        <f>VLOOKUP(B49,'[1]LISTA DE ESPECIFICAS DE GASTOS'!$B$5:$C$110,2)</f>
        <v>PASAJES Y GASTOS DE TRANSPORTE</v>
      </c>
      <c r="D49" s="229"/>
      <c r="E49" s="229">
        <v>1000</v>
      </c>
      <c r="F49" s="229"/>
    </row>
    <row r="50" spans="1:6" ht="12">
      <c r="A50" s="432"/>
      <c r="B50" s="228" t="s">
        <v>155</v>
      </c>
      <c r="C50" s="228" t="str">
        <f>VLOOKUP(B50,'[1]LISTA DE ESPECIFICAS DE GASTOS'!$B$5:$C$110,2)</f>
        <v>VIATICOS Y ASIGNACIONES POR COMISION DE SERVICIO</v>
      </c>
      <c r="D50" s="229"/>
      <c r="E50" s="229">
        <v>1000</v>
      </c>
      <c r="F50" s="229"/>
    </row>
    <row r="51" spans="1:6" ht="12">
      <c r="A51" s="432"/>
      <c r="B51" s="228" t="s">
        <v>93</v>
      </c>
      <c r="C51" s="228" t="str">
        <f>VLOOKUP(B51,'[1]LISTA DE ESPECIFICAS DE GASTOS'!$B$5:$C$110,2)</f>
        <v>SERVICIOS DIVERSOS</v>
      </c>
      <c r="D51" s="229"/>
      <c r="E51" s="229">
        <v>30000</v>
      </c>
      <c r="F51" s="229"/>
    </row>
    <row r="52" spans="1:6" ht="12">
      <c r="A52" s="432"/>
      <c r="B52" s="228" t="s">
        <v>770</v>
      </c>
      <c r="C52" s="228" t="s">
        <v>109</v>
      </c>
      <c r="D52" s="229"/>
      <c r="E52" s="229"/>
      <c r="F52" s="229">
        <v>100000</v>
      </c>
    </row>
    <row r="53" spans="1:6" ht="12">
      <c r="A53" s="230"/>
      <c r="B53" s="230"/>
      <c r="C53" s="230"/>
      <c r="D53" s="231">
        <f>SUM(D45:D52)</f>
        <v>0</v>
      </c>
      <c r="E53" s="231">
        <f>SUM(E45:E52)</f>
        <v>50000</v>
      </c>
      <c r="F53" s="231">
        <f>SUM(F45:F52)</f>
        <v>100000</v>
      </c>
    </row>
    <row r="54" spans="1:6" ht="12">
      <c r="A54" s="230"/>
      <c r="B54" s="230"/>
      <c r="C54" s="230"/>
      <c r="D54" s="233"/>
      <c r="E54" s="233"/>
      <c r="F54" s="233"/>
    </row>
    <row r="55" spans="1:6" ht="12">
      <c r="A55" s="427" t="s">
        <v>772</v>
      </c>
      <c r="B55" s="228" t="s">
        <v>41</v>
      </c>
      <c r="C55" s="228" t="s">
        <v>42</v>
      </c>
      <c r="D55" s="229"/>
      <c r="E55" s="229">
        <v>1300</v>
      </c>
      <c r="F55" s="229"/>
    </row>
    <row r="56" spans="1:6" ht="12">
      <c r="A56" s="427"/>
      <c r="B56" s="228" t="s">
        <v>135</v>
      </c>
      <c r="C56" s="228" t="s">
        <v>136</v>
      </c>
      <c r="D56" s="229"/>
      <c r="E56" s="229">
        <v>700</v>
      </c>
      <c r="F56" s="229"/>
    </row>
    <row r="57" spans="1:6" ht="12">
      <c r="A57" s="427"/>
      <c r="B57" s="228" t="s">
        <v>137</v>
      </c>
      <c r="C57" s="228" t="s">
        <v>138</v>
      </c>
      <c r="D57" s="229"/>
      <c r="E57" s="229">
        <v>1400</v>
      </c>
      <c r="F57" s="229"/>
    </row>
    <row r="58" spans="1:6" ht="12">
      <c r="A58" s="427"/>
      <c r="B58" s="228" t="s">
        <v>153</v>
      </c>
      <c r="C58" s="228" t="s">
        <v>154</v>
      </c>
      <c r="D58" s="229"/>
      <c r="E58" s="229">
        <v>1000</v>
      </c>
      <c r="F58" s="229"/>
    </row>
    <row r="59" spans="1:6" ht="12">
      <c r="A59" s="427"/>
      <c r="B59" s="228" t="s">
        <v>155</v>
      </c>
      <c r="C59" s="228" t="s">
        <v>156</v>
      </c>
      <c r="D59" s="229"/>
      <c r="E59" s="229">
        <v>1000</v>
      </c>
      <c r="F59" s="229"/>
    </row>
    <row r="60" spans="1:6" ht="12">
      <c r="A60" s="427"/>
      <c r="B60" s="228" t="s">
        <v>157</v>
      </c>
      <c r="C60" s="228" t="s">
        <v>158</v>
      </c>
      <c r="D60" s="229"/>
      <c r="E60" s="229">
        <v>500</v>
      </c>
      <c r="F60" s="229"/>
    </row>
    <row r="61" spans="1:6" ht="12">
      <c r="A61" s="427"/>
      <c r="B61" s="228" t="s">
        <v>199</v>
      </c>
      <c r="C61" s="228" t="s">
        <v>200</v>
      </c>
      <c r="D61" s="229"/>
      <c r="E61" s="229">
        <v>5000</v>
      </c>
      <c r="F61" s="229"/>
    </row>
    <row r="62" spans="1:6" ht="12">
      <c r="A62" s="427"/>
      <c r="B62" s="228" t="s">
        <v>93</v>
      </c>
      <c r="C62" s="228" t="s">
        <v>94</v>
      </c>
      <c r="D62" s="229"/>
      <c r="E62" s="229">
        <v>5000</v>
      </c>
      <c r="F62" s="229"/>
    </row>
    <row r="63" spans="1:6" ht="12">
      <c r="A63" s="427"/>
      <c r="B63" s="228" t="s">
        <v>93</v>
      </c>
      <c r="C63" s="228" t="s">
        <v>94</v>
      </c>
      <c r="D63" s="229"/>
      <c r="E63" s="229">
        <v>20000</v>
      </c>
      <c r="F63" s="229"/>
    </row>
    <row r="64" spans="1:6" ht="12">
      <c r="A64" s="427"/>
      <c r="B64" s="228" t="s">
        <v>93</v>
      </c>
      <c r="C64" s="228" t="s">
        <v>94</v>
      </c>
      <c r="D64" s="229"/>
      <c r="E64" s="229">
        <v>1000</v>
      </c>
      <c r="F64" s="229"/>
    </row>
    <row r="65" spans="1:6" ht="12">
      <c r="A65" s="427"/>
      <c r="B65" s="228" t="s">
        <v>93</v>
      </c>
      <c r="C65" s="228" t="s">
        <v>94</v>
      </c>
      <c r="D65" s="229"/>
      <c r="E65" s="229">
        <v>6000</v>
      </c>
      <c r="F65" s="229"/>
    </row>
    <row r="66" spans="1:6" ht="12">
      <c r="A66" s="427"/>
      <c r="B66" s="228" t="s">
        <v>41</v>
      </c>
      <c r="C66" s="228" t="s">
        <v>42</v>
      </c>
      <c r="D66" s="229"/>
      <c r="E66" s="229">
        <v>200</v>
      </c>
      <c r="F66" s="229"/>
    </row>
    <row r="67" spans="1:6" ht="12">
      <c r="A67" s="427"/>
      <c r="B67" s="228" t="s">
        <v>135</v>
      </c>
      <c r="C67" s="228" t="s">
        <v>136</v>
      </c>
      <c r="D67" s="229"/>
      <c r="E67" s="229">
        <v>500</v>
      </c>
      <c r="F67" s="229"/>
    </row>
    <row r="68" spans="1:6" ht="12">
      <c r="A68" s="427"/>
      <c r="B68" s="228" t="s">
        <v>137</v>
      </c>
      <c r="C68" s="228" t="s">
        <v>138</v>
      </c>
      <c r="D68" s="229"/>
      <c r="E68" s="229">
        <v>400</v>
      </c>
      <c r="F68" s="229"/>
    </row>
    <row r="69" spans="1:6" ht="12">
      <c r="A69" s="427"/>
      <c r="B69" s="228" t="s">
        <v>93</v>
      </c>
      <c r="C69" s="228" t="s">
        <v>94</v>
      </c>
      <c r="D69" s="229"/>
      <c r="E69" s="229">
        <v>6000</v>
      </c>
      <c r="F69" s="229"/>
    </row>
    <row r="70" spans="1:6" ht="12">
      <c r="A70" s="427"/>
      <c r="B70" s="228" t="s">
        <v>770</v>
      </c>
      <c r="C70" s="228" t="s">
        <v>109</v>
      </c>
      <c r="D70" s="229"/>
      <c r="E70" s="229"/>
      <c r="F70" s="229">
        <v>100000</v>
      </c>
    </row>
    <row r="71" spans="1:6" ht="12">
      <c r="A71" s="230"/>
      <c r="B71" s="230"/>
      <c r="C71" s="230"/>
      <c r="D71" s="231">
        <f>SUM(D55:D70)</f>
        <v>0</v>
      </c>
      <c r="E71" s="231">
        <f>SUM(E55:E70)</f>
        <v>50000</v>
      </c>
      <c r="F71" s="231">
        <f>SUM(F55:F70)</f>
        <v>100000</v>
      </c>
    </row>
    <row r="72" spans="1:6" ht="12">
      <c r="A72" s="230"/>
      <c r="B72" s="230"/>
      <c r="C72" s="230"/>
      <c r="D72" s="233"/>
      <c r="E72" s="233"/>
      <c r="F72" s="233"/>
    </row>
    <row r="73" spans="1:6" ht="12">
      <c r="A73" s="234"/>
      <c r="B73" s="234"/>
      <c r="C73" s="234"/>
      <c r="D73" s="235">
        <f>D71+D53+D43+D23+D14</f>
        <v>600000</v>
      </c>
      <c r="E73" s="235">
        <f>E71+E53+E43+E23+E14</f>
        <v>600000</v>
      </c>
      <c r="F73" s="235">
        <f>F71+F53+F43+F23+F14</f>
        <v>1500000</v>
      </c>
    </row>
    <row r="74" spans="1:6" ht="12">
      <c r="A74" s="236" t="s">
        <v>773</v>
      </c>
      <c r="B74" s="230"/>
      <c r="C74" s="230"/>
      <c r="D74" s="230"/>
      <c r="E74" s="230"/>
      <c r="F74" s="230"/>
    </row>
    <row r="75" spans="1:6" ht="12.75">
      <c r="A75" s="428">
        <f>D73+E73+F73</f>
        <v>2700000</v>
      </c>
      <c r="B75" s="428"/>
      <c r="C75" s="428"/>
      <c r="D75" s="428"/>
      <c r="E75" s="428"/>
      <c r="F75" s="428"/>
    </row>
    <row r="76" spans="1:6" ht="12">
      <c r="A76" s="237" t="s">
        <v>774</v>
      </c>
      <c r="B76" s="230"/>
      <c r="C76" s="230"/>
      <c r="D76" s="233"/>
      <c r="E76" s="233"/>
      <c r="F76" s="233"/>
    </row>
    <row r="77" spans="1:6" ht="12.75">
      <c r="A77" s="428">
        <v>1561655</v>
      </c>
      <c r="B77" s="428"/>
      <c r="C77" s="428"/>
      <c r="D77" s="428"/>
      <c r="E77" s="428"/>
      <c r="F77" s="428"/>
    </row>
    <row r="78" spans="1:6" ht="12">
      <c r="A78" s="230"/>
      <c r="B78" s="230"/>
      <c r="C78" s="230"/>
      <c r="D78" s="233"/>
      <c r="E78" s="233"/>
      <c r="F78" s="233"/>
    </row>
    <row r="79" spans="1:6" ht="12.75">
      <c r="A79" s="429">
        <f>A75+A77</f>
        <v>4261655</v>
      </c>
      <c r="B79" s="429"/>
      <c r="C79" s="429"/>
      <c r="D79" s="429"/>
      <c r="E79" s="429"/>
      <c r="F79" s="429"/>
    </row>
  </sheetData>
  <sheetProtection/>
  <mergeCells count="10">
    <mergeCell ref="A55:A70"/>
    <mergeCell ref="A75:F75"/>
    <mergeCell ref="A77:F77"/>
    <mergeCell ref="A79:F79"/>
    <mergeCell ref="A1:F1"/>
    <mergeCell ref="B2:C2"/>
    <mergeCell ref="A3:A13"/>
    <mergeCell ref="A16:A22"/>
    <mergeCell ref="A26:A42"/>
    <mergeCell ref="A45:A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7"/>
  <sheetViews>
    <sheetView zoomScale="81" zoomScaleNormal="81" zoomScalePageLayoutView="0" workbookViewId="0" topLeftCell="A1">
      <selection activeCell="F2" sqref="A1:F16384"/>
    </sheetView>
  </sheetViews>
  <sheetFormatPr defaultColWidth="11.421875" defaultRowHeight="12.75"/>
  <cols>
    <col min="1" max="1" width="17.8515625" style="0" customWidth="1"/>
    <col min="3" max="3" width="27.57421875" style="0" customWidth="1"/>
    <col min="5" max="5" width="17.28125" style="0" customWidth="1"/>
    <col min="6" max="6" width="15.28125" style="0" customWidth="1"/>
  </cols>
  <sheetData>
    <row r="1" spans="1:6" ht="12">
      <c r="A1" s="430" t="s">
        <v>775</v>
      </c>
      <c r="B1" s="430"/>
      <c r="C1" s="430"/>
      <c r="D1" s="430"/>
      <c r="E1" s="430"/>
      <c r="F1" s="430"/>
    </row>
    <row r="2" spans="1:6" ht="31.5">
      <c r="A2" s="227" t="s">
        <v>747</v>
      </c>
      <c r="B2" s="431" t="s">
        <v>748</v>
      </c>
      <c r="C2" s="431"/>
      <c r="D2" s="227" t="s">
        <v>641</v>
      </c>
      <c r="E2" s="227" t="s">
        <v>577</v>
      </c>
      <c r="F2" s="227" t="s">
        <v>642</v>
      </c>
    </row>
    <row r="3" spans="1:6" ht="12">
      <c r="A3" s="432" t="s">
        <v>776</v>
      </c>
      <c r="B3" s="238" t="s">
        <v>777</v>
      </c>
      <c r="C3" s="238" t="s">
        <v>778</v>
      </c>
      <c r="D3" s="229">
        <v>150000</v>
      </c>
      <c r="E3" s="238"/>
      <c r="F3" s="238"/>
    </row>
    <row r="4" spans="1:6" ht="12">
      <c r="A4" s="432"/>
      <c r="B4" s="238" t="s">
        <v>779</v>
      </c>
      <c r="C4" s="238" t="s">
        <v>780</v>
      </c>
      <c r="D4" s="229">
        <v>50000</v>
      </c>
      <c r="E4" s="238"/>
      <c r="F4" s="238"/>
    </row>
    <row r="5" spans="1:6" ht="12">
      <c r="A5" s="432"/>
      <c r="B5" s="238" t="s">
        <v>781</v>
      </c>
      <c r="C5" s="238" t="s">
        <v>782</v>
      </c>
      <c r="D5" s="229">
        <v>50000</v>
      </c>
      <c r="E5" s="238"/>
      <c r="F5" s="238"/>
    </row>
    <row r="6" spans="1:6" ht="12">
      <c r="A6" s="432"/>
      <c r="B6" s="238" t="s">
        <v>77</v>
      </c>
      <c r="C6" s="238" t="s">
        <v>78</v>
      </c>
      <c r="D6" s="229">
        <v>175000</v>
      </c>
      <c r="E6" s="238"/>
      <c r="F6" s="238"/>
    </row>
    <row r="7" spans="1:6" ht="12">
      <c r="A7" s="432"/>
      <c r="B7" s="238" t="s">
        <v>783</v>
      </c>
      <c r="C7" s="238" t="s">
        <v>784</v>
      </c>
      <c r="D7" s="229">
        <v>1300000</v>
      </c>
      <c r="E7" s="238"/>
      <c r="F7" s="238"/>
    </row>
    <row r="8" spans="1:6" ht="12">
      <c r="A8" s="432"/>
      <c r="B8" s="238" t="s">
        <v>785</v>
      </c>
      <c r="C8" s="238" t="s">
        <v>786</v>
      </c>
      <c r="D8" s="229">
        <v>1800000</v>
      </c>
      <c r="E8" s="238"/>
      <c r="F8" s="238"/>
    </row>
    <row r="9" spans="1:6" ht="12">
      <c r="A9" s="432"/>
      <c r="B9" s="238" t="s">
        <v>787</v>
      </c>
      <c r="C9" s="238" t="s">
        <v>788</v>
      </c>
      <c r="D9" s="229">
        <v>4700000</v>
      </c>
      <c r="E9" s="238"/>
      <c r="F9" s="238"/>
    </row>
    <row r="10" spans="1:6" ht="12">
      <c r="A10" s="432"/>
      <c r="B10" s="238" t="s">
        <v>789</v>
      </c>
      <c r="C10" s="238" t="s">
        <v>790</v>
      </c>
      <c r="D10" s="229">
        <v>513360</v>
      </c>
      <c r="E10" s="238"/>
      <c r="F10" s="238"/>
    </row>
    <row r="11" spans="1:6" ht="12">
      <c r="A11" s="432"/>
      <c r="B11" s="238" t="s">
        <v>763</v>
      </c>
      <c r="C11" s="238" t="s">
        <v>791</v>
      </c>
      <c r="D11" s="229">
        <v>70000</v>
      </c>
      <c r="E11" s="238"/>
      <c r="F11" s="238"/>
    </row>
    <row r="12" spans="1:6" ht="12">
      <c r="A12" s="432"/>
      <c r="B12" s="238" t="s">
        <v>777</v>
      </c>
      <c r="C12" s="238" t="s">
        <v>778</v>
      </c>
      <c r="D12" s="229"/>
      <c r="E12" s="229">
        <v>80000</v>
      </c>
      <c r="F12" s="238"/>
    </row>
    <row r="13" spans="1:6" ht="12">
      <c r="A13" s="432"/>
      <c r="B13" s="238" t="s">
        <v>792</v>
      </c>
      <c r="C13" s="238" t="s">
        <v>791</v>
      </c>
      <c r="D13" s="229"/>
      <c r="E13" s="229">
        <v>40000</v>
      </c>
      <c r="F13" s="238"/>
    </row>
    <row r="14" spans="1:6" ht="12">
      <c r="A14" s="432"/>
      <c r="B14" s="238" t="s">
        <v>779</v>
      </c>
      <c r="C14" s="238" t="s">
        <v>780</v>
      </c>
      <c r="D14" s="229"/>
      <c r="E14" s="229">
        <v>40000</v>
      </c>
      <c r="F14" s="238"/>
    </row>
    <row r="15" spans="1:6" ht="12">
      <c r="A15" s="432"/>
      <c r="B15" s="238" t="s">
        <v>781</v>
      </c>
      <c r="C15" s="238" t="s">
        <v>782</v>
      </c>
      <c r="D15" s="229"/>
      <c r="E15" s="229">
        <v>40000</v>
      </c>
      <c r="F15" s="238"/>
    </row>
    <row r="16" spans="1:6" ht="12">
      <c r="A16" s="432"/>
      <c r="B16" s="238" t="s">
        <v>770</v>
      </c>
      <c r="C16" s="238" t="s">
        <v>109</v>
      </c>
      <c r="D16" s="238"/>
      <c r="E16" s="238"/>
      <c r="F16" s="229">
        <v>2138521</v>
      </c>
    </row>
    <row r="17" spans="1:6" ht="12">
      <c r="A17" s="432"/>
      <c r="B17" s="238" t="s">
        <v>793</v>
      </c>
      <c r="C17" s="238" t="s">
        <v>222</v>
      </c>
      <c r="D17" s="238"/>
      <c r="E17" s="238"/>
      <c r="F17" s="229">
        <v>1000000</v>
      </c>
    </row>
    <row r="18" spans="1:6" ht="12">
      <c r="A18" s="432"/>
      <c r="B18" s="238" t="s">
        <v>794</v>
      </c>
      <c r="C18" s="238" t="s">
        <v>113</v>
      </c>
      <c r="D18" s="238"/>
      <c r="E18" s="238"/>
      <c r="F18" s="229">
        <v>800000</v>
      </c>
    </row>
    <row r="19" spans="1:6" ht="12">
      <c r="A19" s="432"/>
      <c r="B19" s="238" t="s">
        <v>795</v>
      </c>
      <c r="C19" s="238" t="s">
        <v>115</v>
      </c>
      <c r="D19" s="238"/>
      <c r="E19" s="238"/>
      <c r="F19" s="229">
        <v>2000000</v>
      </c>
    </row>
    <row r="20" spans="1:6" ht="12">
      <c r="A20" s="239"/>
      <c r="B20" s="239"/>
      <c r="C20" s="239"/>
      <c r="D20" s="240">
        <f>SUM(D3:D19)</f>
        <v>8808360</v>
      </c>
      <c r="E20" s="240">
        <f>SUM(E3:E19)</f>
        <v>200000</v>
      </c>
      <c r="F20" s="240">
        <f>SUM(F3:F19)</f>
        <v>5938521</v>
      </c>
    </row>
    <row r="21" spans="1:6" ht="12">
      <c r="A21" s="433" t="s">
        <v>796</v>
      </c>
      <c r="B21" s="238" t="s">
        <v>797</v>
      </c>
      <c r="C21" s="241" t="s">
        <v>52</v>
      </c>
      <c r="D21" s="238"/>
      <c r="E21" s="229">
        <v>32000</v>
      </c>
      <c r="F21" s="238"/>
    </row>
    <row r="22" spans="1:6" ht="12">
      <c r="A22" s="433"/>
      <c r="B22" s="238" t="s">
        <v>798</v>
      </c>
      <c r="C22" s="241" t="s">
        <v>148</v>
      </c>
      <c r="D22" s="238"/>
      <c r="E22" s="229">
        <v>15000</v>
      </c>
      <c r="F22" s="238"/>
    </row>
    <row r="23" spans="1:6" ht="12">
      <c r="A23" s="433"/>
      <c r="B23" s="238" t="s">
        <v>799</v>
      </c>
      <c r="C23" s="241" t="s">
        <v>741</v>
      </c>
      <c r="D23" s="238"/>
      <c r="E23" s="229">
        <v>15000</v>
      </c>
      <c r="F23" s="238"/>
    </row>
    <row r="24" spans="1:6" ht="12">
      <c r="A24" s="433"/>
      <c r="B24" s="238" t="s">
        <v>800</v>
      </c>
      <c r="C24" s="241" t="s">
        <v>150</v>
      </c>
      <c r="D24" s="238"/>
      <c r="E24" s="229">
        <v>15000</v>
      </c>
      <c r="F24" s="238"/>
    </row>
    <row r="25" spans="1:6" ht="12">
      <c r="A25" s="433"/>
      <c r="B25" s="238" t="s">
        <v>779</v>
      </c>
      <c r="C25" s="241" t="s">
        <v>70</v>
      </c>
      <c r="D25" s="238"/>
      <c r="E25" s="229">
        <v>15000</v>
      </c>
      <c r="F25" s="238"/>
    </row>
    <row r="26" spans="1:6" ht="12">
      <c r="A26" s="433"/>
      <c r="B26" s="238" t="s">
        <v>781</v>
      </c>
      <c r="C26" s="241" t="s">
        <v>72</v>
      </c>
      <c r="D26" s="238"/>
      <c r="E26" s="229">
        <v>25000</v>
      </c>
      <c r="F26" s="238"/>
    </row>
    <row r="27" spans="1:6" ht="12">
      <c r="A27" s="433"/>
      <c r="B27" s="238" t="s">
        <v>801</v>
      </c>
      <c r="C27" s="241" t="s">
        <v>142</v>
      </c>
      <c r="D27" s="238"/>
      <c r="E27" s="229">
        <v>10000</v>
      </c>
      <c r="F27" s="238"/>
    </row>
    <row r="28" spans="1:6" ht="12">
      <c r="A28" s="433"/>
      <c r="B28" s="238" t="s">
        <v>802</v>
      </c>
      <c r="C28" s="241" t="s">
        <v>82</v>
      </c>
      <c r="D28" s="238"/>
      <c r="E28" s="229">
        <v>30000</v>
      </c>
      <c r="F28" s="238"/>
    </row>
    <row r="29" spans="1:6" ht="12">
      <c r="A29" s="433"/>
      <c r="B29" s="238" t="s">
        <v>803</v>
      </c>
      <c r="C29" s="241" t="s">
        <v>84</v>
      </c>
      <c r="D29" s="238"/>
      <c r="E29" s="229">
        <v>30000</v>
      </c>
      <c r="F29" s="238"/>
    </row>
    <row r="30" spans="1:6" ht="12">
      <c r="A30" s="433"/>
      <c r="B30" s="238" t="s">
        <v>804</v>
      </c>
      <c r="C30" s="241" t="s">
        <v>186</v>
      </c>
      <c r="D30" s="238"/>
      <c r="E30" s="229">
        <v>40000</v>
      </c>
      <c r="F30" s="238"/>
    </row>
    <row r="31" spans="1:6" ht="12">
      <c r="A31" s="433"/>
      <c r="B31" s="238" t="s">
        <v>805</v>
      </c>
      <c r="C31" s="241" t="s">
        <v>188</v>
      </c>
      <c r="D31" s="238"/>
      <c r="E31" s="229">
        <v>20000</v>
      </c>
      <c r="F31" s="238"/>
    </row>
    <row r="32" spans="1:6" ht="12">
      <c r="A32" s="433"/>
      <c r="B32" s="238" t="s">
        <v>792</v>
      </c>
      <c r="C32" s="241" t="s">
        <v>94</v>
      </c>
      <c r="D32" s="238"/>
      <c r="E32" s="229">
        <v>34545.52</v>
      </c>
      <c r="F32" s="238"/>
    </row>
    <row r="33" spans="1:6" ht="12">
      <c r="A33" s="433"/>
      <c r="B33" s="238"/>
      <c r="C33" s="238"/>
      <c r="D33" s="238"/>
      <c r="E33" s="238"/>
      <c r="F33" s="238"/>
    </row>
    <row r="34" spans="1:6" ht="12">
      <c r="A34" s="433"/>
      <c r="B34" s="238" t="s">
        <v>770</v>
      </c>
      <c r="C34" s="238" t="s">
        <v>109</v>
      </c>
      <c r="D34" s="238"/>
      <c r="E34" s="238"/>
      <c r="F34" s="229">
        <v>700000</v>
      </c>
    </row>
    <row r="35" spans="1:6" ht="12">
      <c r="A35" s="433"/>
      <c r="B35" s="238" t="s">
        <v>794</v>
      </c>
      <c r="C35" s="238" t="s">
        <v>113</v>
      </c>
      <c r="D35" s="238"/>
      <c r="E35" s="238"/>
      <c r="F35" s="229">
        <v>600000</v>
      </c>
    </row>
    <row r="36" spans="1:6" ht="12">
      <c r="A36" s="433"/>
      <c r="B36" s="238" t="s">
        <v>795</v>
      </c>
      <c r="C36" s="238" t="s">
        <v>115</v>
      </c>
      <c r="D36" s="238"/>
      <c r="E36" s="241"/>
      <c r="F36" s="229">
        <v>700000</v>
      </c>
    </row>
    <row r="37" spans="1:6" ht="12">
      <c r="A37" s="239"/>
      <c r="B37" s="239"/>
      <c r="C37" s="239"/>
      <c r="D37" s="240">
        <f>SUM(D21:D36)</f>
        <v>0</v>
      </c>
      <c r="E37" s="240">
        <f>SUM(E21:E36)</f>
        <v>281545.52</v>
      </c>
      <c r="F37" s="240">
        <f>SUM(F21:F36)</f>
        <v>2000000</v>
      </c>
    </row>
    <row r="38" spans="1:6" ht="12">
      <c r="A38" s="432" t="s">
        <v>806</v>
      </c>
      <c r="B38" s="241" t="s">
        <v>77</v>
      </c>
      <c r="C38" s="241" t="s">
        <v>78</v>
      </c>
      <c r="D38" s="238"/>
      <c r="E38" s="229">
        <v>5000</v>
      </c>
      <c r="F38" s="229"/>
    </row>
    <row r="39" spans="1:6" ht="12">
      <c r="A39" s="432"/>
      <c r="B39" s="241" t="s">
        <v>153</v>
      </c>
      <c r="C39" s="241" t="s">
        <v>154</v>
      </c>
      <c r="D39" s="238"/>
      <c r="E39" s="229">
        <v>225</v>
      </c>
      <c r="F39" s="229"/>
    </row>
    <row r="40" spans="1:6" ht="12">
      <c r="A40" s="432"/>
      <c r="B40" s="241" t="s">
        <v>155</v>
      </c>
      <c r="C40" s="241" t="s">
        <v>156</v>
      </c>
      <c r="D40" s="238"/>
      <c r="E40" s="229">
        <v>3100</v>
      </c>
      <c r="F40" s="238"/>
    </row>
    <row r="41" spans="1:6" ht="12">
      <c r="A41" s="432"/>
      <c r="B41" s="241" t="s">
        <v>763</v>
      </c>
      <c r="C41" s="241" t="s">
        <v>94</v>
      </c>
      <c r="D41" s="238"/>
      <c r="E41" s="229">
        <v>10000</v>
      </c>
      <c r="F41" s="238"/>
    </row>
    <row r="42" spans="1:6" ht="12">
      <c r="A42" s="239"/>
      <c r="B42" s="239"/>
      <c r="C42" s="239"/>
      <c r="D42" s="240">
        <f>SUM(D25:D41)</f>
        <v>0</v>
      </c>
      <c r="E42" s="240">
        <f>SUM(E38:E41)</f>
        <v>18325</v>
      </c>
      <c r="F42" s="240">
        <f>SUM(F38:F41)</f>
        <v>0</v>
      </c>
    </row>
    <row r="43" spans="1:6" ht="12">
      <c r="A43" s="230"/>
      <c r="B43" s="230"/>
      <c r="C43" s="230"/>
      <c r="D43" s="230"/>
      <c r="E43" s="230"/>
      <c r="F43" s="230"/>
    </row>
    <row r="44" spans="1:6" ht="12">
      <c r="A44" s="234"/>
      <c r="B44" s="234"/>
      <c r="C44" s="234"/>
      <c r="D44" s="235">
        <f>D42+D37+D20</f>
        <v>8808360</v>
      </c>
      <c r="E44" s="235">
        <f>E42+E37+E20</f>
        <v>499870.52</v>
      </c>
      <c r="F44" s="235">
        <f>F42+F37+F20</f>
        <v>7938521</v>
      </c>
    </row>
    <row r="45" spans="1:6" ht="12">
      <c r="A45" s="230"/>
      <c r="B45" s="230"/>
      <c r="C45" s="230"/>
      <c r="D45" s="230"/>
      <c r="E45" s="230"/>
      <c r="F45" s="230"/>
    </row>
    <row r="46" spans="1:6" ht="12.75">
      <c r="A46" s="428">
        <f>D44+E44+F44</f>
        <v>17246751.52</v>
      </c>
      <c r="B46" s="428"/>
      <c r="C46" s="428"/>
      <c r="D46" s="428"/>
      <c r="E46" s="428"/>
      <c r="F46" s="428"/>
    </row>
    <row r="47" spans="1:6" ht="12">
      <c r="A47" s="230"/>
      <c r="B47" s="230"/>
      <c r="C47" s="230"/>
      <c r="D47" s="230"/>
      <c r="E47" s="230"/>
      <c r="F47" s="230"/>
    </row>
  </sheetData>
  <sheetProtection/>
  <mergeCells count="6">
    <mergeCell ref="A1:F1"/>
    <mergeCell ref="B2:C2"/>
    <mergeCell ref="A3:A19"/>
    <mergeCell ref="A21:A36"/>
    <mergeCell ref="A38:A41"/>
    <mergeCell ref="A46:F4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2"/>
  <sheetViews>
    <sheetView zoomScalePageLayoutView="0" workbookViewId="0" topLeftCell="A101">
      <selection activeCell="A48" sqref="A1:IV16384"/>
    </sheetView>
  </sheetViews>
  <sheetFormatPr defaultColWidth="11.421875" defaultRowHeight="12.75"/>
  <cols>
    <col min="1" max="1" width="17.8515625" style="0" customWidth="1"/>
    <col min="3" max="3" width="27.57421875" style="0" customWidth="1"/>
    <col min="5" max="5" width="17.28125" style="0" customWidth="1"/>
    <col min="6" max="6" width="21.7109375" style="0" customWidth="1"/>
    <col min="7" max="7" width="28.140625" style="0" customWidth="1"/>
  </cols>
  <sheetData>
    <row r="1" spans="1:6" ht="12">
      <c r="A1" s="430" t="s">
        <v>919</v>
      </c>
      <c r="B1" s="430"/>
      <c r="C1" s="430"/>
      <c r="D1" s="430"/>
      <c r="E1" s="430"/>
      <c r="F1" s="430"/>
    </row>
    <row r="2" spans="1:6" ht="12">
      <c r="A2" s="230"/>
      <c r="B2" s="230"/>
      <c r="C2" s="230"/>
      <c r="D2" s="230"/>
      <c r="E2" s="230"/>
      <c r="F2" s="230"/>
    </row>
    <row r="3" spans="1:6" ht="31.5">
      <c r="A3" s="227" t="s">
        <v>747</v>
      </c>
      <c r="B3" s="431" t="s">
        <v>748</v>
      </c>
      <c r="C3" s="431"/>
      <c r="D3" s="227" t="s">
        <v>641</v>
      </c>
      <c r="E3" s="227" t="s">
        <v>577</v>
      </c>
      <c r="F3" s="227" t="s">
        <v>918</v>
      </c>
    </row>
    <row r="4" spans="1:6" ht="12">
      <c r="A4" s="436" t="s">
        <v>904</v>
      </c>
      <c r="B4" s="238" t="s">
        <v>750</v>
      </c>
      <c r="C4" s="229" t="s">
        <v>42</v>
      </c>
      <c r="D4" s="229">
        <v>500000</v>
      </c>
      <c r="E4" s="229"/>
      <c r="F4" s="238" t="s">
        <v>899</v>
      </c>
    </row>
    <row r="5" spans="1:6" ht="12">
      <c r="A5" s="427"/>
      <c r="B5" s="238" t="s">
        <v>750</v>
      </c>
      <c r="C5" s="229" t="s">
        <v>42</v>
      </c>
      <c r="D5" s="229">
        <v>1700000</v>
      </c>
      <c r="E5" s="229"/>
      <c r="F5" s="238" t="s">
        <v>899</v>
      </c>
    </row>
    <row r="6" spans="1:6" ht="12">
      <c r="A6" s="427"/>
      <c r="B6" s="238" t="s">
        <v>900</v>
      </c>
      <c r="C6" s="229" t="s">
        <v>901</v>
      </c>
      <c r="D6" s="229">
        <v>72000</v>
      </c>
      <c r="E6" s="229"/>
      <c r="F6" s="238" t="s">
        <v>899</v>
      </c>
    </row>
    <row r="7" spans="1:6" ht="12">
      <c r="A7" s="427"/>
      <c r="B7" s="238"/>
      <c r="C7" s="229"/>
      <c r="D7" s="229"/>
      <c r="E7" s="229"/>
      <c r="F7" s="238"/>
    </row>
    <row r="8" spans="1:6" ht="12">
      <c r="A8" s="427"/>
      <c r="B8" s="238" t="s">
        <v>902</v>
      </c>
      <c r="C8" s="229" t="s">
        <v>833</v>
      </c>
      <c r="D8" s="229">
        <v>25000</v>
      </c>
      <c r="E8" s="229"/>
      <c r="F8" s="238" t="s">
        <v>711</v>
      </c>
    </row>
    <row r="9" spans="1:6" ht="12">
      <c r="A9" s="427"/>
      <c r="B9" s="238" t="s">
        <v>900</v>
      </c>
      <c r="C9" s="229" t="s">
        <v>901</v>
      </c>
      <c r="D9" s="229">
        <v>120000</v>
      </c>
      <c r="E9" s="229"/>
      <c r="F9" s="238" t="s">
        <v>711</v>
      </c>
    </row>
    <row r="10" spans="1:6" ht="12">
      <c r="A10" s="427"/>
      <c r="B10" s="238"/>
      <c r="C10" s="229"/>
      <c r="D10" s="229"/>
      <c r="E10" s="229"/>
      <c r="F10" s="238"/>
    </row>
    <row r="11" spans="1:6" ht="12">
      <c r="A11" s="427"/>
      <c r="B11" s="238" t="s">
        <v>900</v>
      </c>
      <c r="C11" s="229" t="s">
        <v>901</v>
      </c>
      <c r="D11" s="229">
        <v>195600</v>
      </c>
      <c r="E11" s="229"/>
      <c r="F11" s="238" t="s">
        <v>903</v>
      </c>
    </row>
    <row r="12" spans="1:6" ht="12">
      <c r="A12" s="427"/>
      <c r="B12" s="238"/>
      <c r="C12" s="229"/>
      <c r="D12" s="229"/>
      <c r="E12" s="229"/>
      <c r="F12" s="238"/>
    </row>
    <row r="13" spans="1:6" ht="12">
      <c r="A13" s="427"/>
      <c r="B13" s="238" t="s">
        <v>760</v>
      </c>
      <c r="C13" s="229" t="s">
        <v>42</v>
      </c>
      <c r="D13" s="229"/>
      <c r="E13" s="229">
        <v>200000</v>
      </c>
      <c r="F13" s="238" t="s">
        <v>899</v>
      </c>
    </row>
    <row r="14" spans="1:6" ht="12">
      <c r="A14" s="427"/>
      <c r="B14" s="238"/>
      <c r="C14" s="229"/>
      <c r="D14" s="229"/>
      <c r="E14" s="229"/>
      <c r="F14" s="238"/>
    </row>
    <row r="15" spans="1:6" ht="12">
      <c r="A15" s="427"/>
      <c r="B15" s="238" t="s">
        <v>905</v>
      </c>
      <c r="C15" s="229" t="s">
        <v>743</v>
      </c>
      <c r="D15" s="229"/>
      <c r="E15" s="229">
        <v>10000</v>
      </c>
      <c r="F15" s="238" t="s">
        <v>899</v>
      </c>
    </row>
    <row r="16" spans="1:6" ht="12">
      <c r="A16" s="427"/>
      <c r="B16" s="238" t="s">
        <v>906</v>
      </c>
      <c r="C16" s="229" t="s">
        <v>138</v>
      </c>
      <c r="D16" s="229"/>
      <c r="E16" s="229">
        <v>14000</v>
      </c>
      <c r="F16" s="238" t="s">
        <v>899</v>
      </c>
    </row>
    <row r="17" spans="1:6" ht="12">
      <c r="A17" s="427"/>
      <c r="B17" s="238"/>
      <c r="C17" s="229"/>
      <c r="D17" s="229"/>
      <c r="E17" s="229"/>
      <c r="F17" s="238"/>
    </row>
    <row r="18" spans="1:6" ht="12">
      <c r="A18" s="427"/>
      <c r="B18" s="238"/>
      <c r="C18" s="229"/>
      <c r="D18" s="229"/>
      <c r="E18" s="229"/>
      <c r="F18" s="238"/>
    </row>
    <row r="19" spans="1:6" ht="12">
      <c r="A19" s="427"/>
      <c r="B19" s="238" t="s">
        <v>755</v>
      </c>
      <c r="C19" s="229" t="s">
        <v>200</v>
      </c>
      <c r="D19" s="229"/>
      <c r="E19" s="229">
        <v>1000</v>
      </c>
      <c r="F19" s="238" t="s">
        <v>907</v>
      </c>
    </row>
    <row r="20" spans="1:6" ht="12">
      <c r="A20" s="427"/>
      <c r="B20" s="238" t="s">
        <v>905</v>
      </c>
      <c r="C20" s="229" t="s">
        <v>743</v>
      </c>
      <c r="D20" s="229"/>
      <c r="E20" s="229">
        <v>1700</v>
      </c>
      <c r="F20" s="238" t="s">
        <v>907</v>
      </c>
    </row>
    <row r="21" spans="1:6" ht="12">
      <c r="A21" s="427"/>
      <c r="B21" s="238" t="s">
        <v>763</v>
      </c>
      <c r="C21" s="229" t="s">
        <v>94</v>
      </c>
      <c r="D21" s="229"/>
      <c r="E21" s="229">
        <v>2000</v>
      </c>
      <c r="F21" s="238" t="s">
        <v>907</v>
      </c>
    </row>
    <row r="22" spans="1:6" ht="12">
      <c r="A22" s="427"/>
      <c r="B22" s="238" t="s">
        <v>908</v>
      </c>
      <c r="C22" s="229" t="s">
        <v>154</v>
      </c>
      <c r="D22" s="229"/>
      <c r="E22" s="229">
        <v>500</v>
      </c>
      <c r="F22" s="238" t="s">
        <v>907</v>
      </c>
    </row>
    <row r="23" spans="1:6" ht="12">
      <c r="A23" s="427"/>
      <c r="B23" s="238" t="s">
        <v>909</v>
      </c>
      <c r="C23" s="229" t="s">
        <v>156</v>
      </c>
      <c r="D23" s="229"/>
      <c r="E23" s="229">
        <v>2000</v>
      </c>
      <c r="F23" s="238" t="s">
        <v>907</v>
      </c>
    </row>
    <row r="24" spans="1:6" ht="12">
      <c r="A24" s="427"/>
      <c r="B24" s="238" t="s">
        <v>910</v>
      </c>
      <c r="C24" s="229" t="s">
        <v>136</v>
      </c>
      <c r="D24" s="229"/>
      <c r="E24" s="229">
        <v>1800</v>
      </c>
      <c r="F24" s="238" t="s">
        <v>907</v>
      </c>
    </row>
    <row r="25" spans="1:6" ht="12">
      <c r="A25" s="427"/>
      <c r="B25" s="238" t="s">
        <v>906</v>
      </c>
      <c r="C25" s="229" t="s">
        <v>138</v>
      </c>
      <c r="D25" s="229"/>
      <c r="E25" s="229">
        <v>3000</v>
      </c>
      <c r="F25" s="238" t="s">
        <v>907</v>
      </c>
    </row>
    <row r="26" spans="1:6" ht="12">
      <c r="A26" s="427"/>
      <c r="B26" s="238"/>
      <c r="C26" s="229"/>
      <c r="D26" s="229"/>
      <c r="E26" s="229"/>
      <c r="F26" s="238"/>
    </row>
    <row r="27" spans="1:6" ht="12">
      <c r="A27" s="427"/>
      <c r="B27" s="238" t="s">
        <v>763</v>
      </c>
      <c r="C27" s="229" t="s">
        <v>94</v>
      </c>
      <c r="D27" s="229"/>
      <c r="E27" s="229">
        <v>5000</v>
      </c>
      <c r="F27" s="238" t="s">
        <v>911</v>
      </c>
    </row>
    <row r="28" spans="1:6" ht="12">
      <c r="A28" s="427"/>
      <c r="B28" s="238" t="s">
        <v>910</v>
      </c>
      <c r="C28" s="229" t="s">
        <v>136</v>
      </c>
      <c r="D28" s="229"/>
      <c r="E28" s="229">
        <v>5000</v>
      </c>
      <c r="F28" s="238" t="s">
        <v>911</v>
      </c>
    </row>
    <row r="29" spans="1:6" ht="12">
      <c r="A29" s="427"/>
      <c r="B29" s="238" t="s">
        <v>906</v>
      </c>
      <c r="C29" s="229" t="s">
        <v>138</v>
      </c>
      <c r="D29" s="229"/>
      <c r="E29" s="229">
        <v>5000</v>
      </c>
      <c r="F29" s="238" t="s">
        <v>911</v>
      </c>
    </row>
    <row r="30" spans="1:6" ht="12">
      <c r="A30" s="427"/>
      <c r="B30" s="238"/>
      <c r="C30" s="229"/>
      <c r="D30" s="229"/>
      <c r="E30" s="229"/>
      <c r="F30" s="238"/>
    </row>
    <row r="31" spans="1:6" ht="12">
      <c r="A31" s="427"/>
      <c r="B31" s="238"/>
      <c r="C31" s="229"/>
      <c r="D31" s="229"/>
      <c r="E31" s="229"/>
      <c r="F31" s="238"/>
    </row>
    <row r="32" spans="1:6" ht="12">
      <c r="A32" s="427"/>
      <c r="B32" s="238" t="s">
        <v>912</v>
      </c>
      <c r="C32" s="229" t="s">
        <v>80</v>
      </c>
      <c r="D32" s="229"/>
      <c r="E32" s="229">
        <v>3240</v>
      </c>
      <c r="F32" s="238" t="s">
        <v>711</v>
      </c>
    </row>
    <row r="33" spans="1:6" ht="12">
      <c r="A33" s="427"/>
      <c r="B33" s="238" t="s">
        <v>763</v>
      </c>
      <c r="C33" s="229" t="s">
        <v>94</v>
      </c>
      <c r="D33" s="229"/>
      <c r="E33" s="229">
        <v>10000</v>
      </c>
      <c r="F33" s="238" t="s">
        <v>711</v>
      </c>
    </row>
    <row r="34" spans="1:6" ht="12">
      <c r="A34" s="427"/>
      <c r="B34" s="238" t="s">
        <v>913</v>
      </c>
      <c r="C34" s="229" t="s">
        <v>50</v>
      </c>
      <c r="D34" s="229"/>
      <c r="E34" s="229">
        <v>20000</v>
      </c>
      <c r="F34" s="238" t="s">
        <v>711</v>
      </c>
    </row>
    <row r="35" spans="1:6" ht="12">
      <c r="A35" s="427"/>
      <c r="B35" s="238" t="s">
        <v>914</v>
      </c>
      <c r="C35" s="229" t="s">
        <v>510</v>
      </c>
      <c r="D35" s="229"/>
      <c r="E35" s="229">
        <v>20000</v>
      </c>
      <c r="F35" s="238" t="s">
        <v>711</v>
      </c>
    </row>
    <row r="36" spans="1:6" ht="12">
      <c r="A36" s="427"/>
      <c r="B36" s="238" t="s">
        <v>915</v>
      </c>
      <c r="C36" s="229" t="s">
        <v>60</v>
      </c>
      <c r="D36" s="229"/>
      <c r="E36" s="229">
        <v>19000</v>
      </c>
      <c r="F36" s="238" t="s">
        <v>711</v>
      </c>
    </row>
    <row r="37" spans="1:6" ht="12">
      <c r="A37" s="427"/>
      <c r="B37" s="238" t="s">
        <v>916</v>
      </c>
      <c r="C37" s="229" t="s">
        <v>917</v>
      </c>
      <c r="D37" s="229"/>
      <c r="E37" s="229">
        <f>80000-11240</f>
        <v>68760</v>
      </c>
      <c r="F37" s="238" t="s">
        <v>711</v>
      </c>
    </row>
    <row r="38" spans="1:6" ht="12">
      <c r="A38" s="427"/>
      <c r="B38" s="238" t="s">
        <v>910</v>
      </c>
      <c r="C38" s="229" t="s">
        <v>136</v>
      </c>
      <c r="D38" s="229"/>
      <c r="E38" s="229">
        <v>1500</v>
      </c>
      <c r="F38" s="238" t="s">
        <v>711</v>
      </c>
    </row>
    <row r="39" spans="1:6" ht="12">
      <c r="A39" s="427"/>
      <c r="B39" s="238" t="s">
        <v>906</v>
      </c>
      <c r="C39" s="229" t="s">
        <v>138</v>
      </c>
      <c r="D39" s="229"/>
      <c r="E39" s="229">
        <v>6500</v>
      </c>
      <c r="F39" s="238" t="s">
        <v>711</v>
      </c>
    </row>
    <row r="40" spans="1:6" ht="12">
      <c r="A40" s="427"/>
      <c r="B40" s="238"/>
      <c r="C40" s="229"/>
      <c r="D40" s="229"/>
      <c r="E40" s="229"/>
      <c r="F40" s="238"/>
    </row>
    <row r="41" spans="1:6" ht="12">
      <c r="A41" s="234"/>
      <c r="B41" s="234"/>
      <c r="C41" s="234"/>
      <c r="D41" s="235">
        <f>SUM(D4:D40)</f>
        <v>2612600</v>
      </c>
      <c r="E41" s="235">
        <f>SUM(E4:E40)</f>
        <v>400000</v>
      </c>
      <c r="F41" s="235"/>
    </row>
    <row r="43" spans="1:6" ht="12.75">
      <c r="A43" s="428">
        <f>D41+E41+F41</f>
        <v>3012600</v>
      </c>
      <c r="B43" s="428"/>
      <c r="C43" s="428"/>
      <c r="D43" s="428"/>
      <c r="E43" s="428"/>
      <c r="F43" s="428"/>
    </row>
    <row r="46" spans="1:7" ht="12">
      <c r="A46" s="430" t="s">
        <v>987</v>
      </c>
      <c r="B46" s="430"/>
      <c r="C46" s="430"/>
      <c r="D46" s="430"/>
      <c r="E46" s="430"/>
      <c r="F46" s="430"/>
      <c r="G46" s="430"/>
    </row>
    <row r="47" spans="1:7" ht="31.5">
      <c r="A47" s="227" t="s">
        <v>747</v>
      </c>
      <c r="B47" s="431" t="s">
        <v>748</v>
      </c>
      <c r="C47" s="431"/>
      <c r="D47" s="227" t="s">
        <v>641</v>
      </c>
      <c r="E47" s="227" t="s">
        <v>577</v>
      </c>
      <c r="F47" s="227" t="s">
        <v>642</v>
      </c>
      <c r="G47" s="227" t="s">
        <v>918</v>
      </c>
    </row>
    <row r="48" spans="1:7" ht="12">
      <c r="A48" s="434" t="s">
        <v>335</v>
      </c>
      <c r="B48" s="238" t="s">
        <v>978</v>
      </c>
      <c r="C48" s="229" t="s">
        <v>94</v>
      </c>
      <c r="D48" s="229">
        <v>150000</v>
      </c>
      <c r="E48" s="229"/>
      <c r="F48" s="229"/>
      <c r="G48" s="238" t="s">
        <v>979</v>
      </c>
    </row>
    <row r="49" spans="1:7" ht="12">
      <c r="A49" s="435"/>
      <c r="B49" s="238" t="s">
        <v>900</v>
      </c>
      <c r="C49" s="229" t="s">
        <v>901</v>
      </c>
      <c r="D49" s="229">
        <v>36000</v>
      </c>
      <c r="E49" s="229"/>
      <c r="F49" s="229"/>
      <c r="G49" s="238" t="s">
        <v>979</v>
      </c>
    </row>
    <row r="50" spans="1:7" ht="12">
      <c r="A50" s="435"/>
      <c r="B50" s="238" t="s">
        <v>900</v>
      </c>
      <c r="C50" s="229" t="s">
        <v>901</v>
      </c>
      <c r="D50" s="229">
        <v>80000</v>
      </c>
      <c r="E50" s="229"/>
      <c r="F50" s="229"/>
      <c r="G50" s="238" t="s">
        <v>975</v>
      </c>
    </row>
    <row r="51" spans="1:7" ht="12">
      <c r="A51" s="435"/>
      <c r="B51" s="238" t="s">
        <v>978</v>
      </c>
      <c r="C51" s="229" t="s">
        <v>94</v>
      </c>
      <c r="D51" s="229">
        <v>50000</v>
      </c>
      <c r="E51" s="229"/>
      <c r="F51" s="229"/>
      <c r="G51" s="238" t="s">
        <v>975</v>
      </c>
    </row>
    <row r="52" spans="1:7" ht="12">
      <c r="A52" s="435"/>
      <c r="B52" s="238"/>
      <c r="C52" s="229"/>
      <c r="D52" s="229"/>
      <c r="E52" s="229"/>
      <c r="F52" s="229"/>
      <c r="G52" s="238"/>
    </row>
    <row r="53" spans="1:7" ht="12">
      <c r="A53" s="435"/>
      <c r="B53" s="238" t="s">
        <v>980</v>
      </c>
      <c r="C53" s="229" t="s">
        <v>92</v>
      </c>
      <c r="D53" s="229">
        <v>80000</v>
      </c>
      <c r="E53" s="229"/>
      <c r="F53" s="229"/>
      <c r="G53" s="238" t="s">
        <v>954</v>
      </c>
    </row>
    <row r="54" spans="1:7" ht="12">
      <c r="A54" s="435"/>
      <c r="B54" s="238" t="s">
        <v>900</v>
      </c>
      <c r="C54" s="229" t="s">
        <v>901</v>
      </c>
      <c r="D54" s="229">
        <v>22320</v>
      </c>
      <c r="E54" s="229"/>
      <c r="F54" s="229"/>
      <c r="G54" s="238" t="s">
        <v>954</v>
      </c>
    </row>
    <row r="55" spans="1:7" ht="12">
      <c r="A55" s="435"/>
      <c r="B55" s="238" t="s">
        <v>900</v>
      </c>
      <c r="C55" s="229" t="s">
        <v>901</v>
      </c>
      <c r="D55" s="229">
        <v>137680</v>
      </c>
      <c r="E55" s="229"/>
      <c r="F55" s="229"/>
      <c r="G55" s="238" t="s">
        <v>943</v>
      </c>
    </row>
    <row r="56" spans="1:7" ht="12">
      <c r="A56" s="435"/>
      <c r="B56" s="238" t="s">
        <v>523</v>
      </c>
      <c r="C56" s="229" t="s">
        <v>86</v>
      </c>
      <c r="D56" s="229">
        <v>30000</v>
      </c>
      <c r="E56" s="229"/>
      <c r="F56" s="229"/>
      <c r="G56" s="238" t="s">
        <v>943</v>
      </c>
    </row>
    <row r="57" spans="1:7" ht="12">
      <c r="A57" s="435"/>
      <c r="B57" s="238" t="s">
        <v>980</v>
      </c>
      <c r="C57" s="229" t="s">
        <v>92</v>
      </c>
      <c r="D57" s="229">
        <v>30000</v>
      </c>
      <c r="E57" s="229"/>
      <c r="F57" s="229"/>
      <c r="G57" s="238" t="s">
        <v>943</v>
      </c>
    </row>
    <row r="58" spans="1:7" ht="12">
      <c r="A58" s="435"/>
      <c r="B58" s="238"/>
      <c r="C58" s="229"/>
      <c r="D58" s="229"/>
      <c r="E58" s="229"/>
      <c r="F58" s="229"/>
      <c r="G58" s="238"/>
    </row>
    <row r="59" spans="1:7" ht="12">
      <c r="A59" s="435"/>
      <c r="B59" s="238" t="s">
        <v>900</v>
      </c>
      <c r="C59" s="229" t="s">
        <v>901</v>
      </c>
      <c r="D59" s="229">
        <v>50000</v>
      </c>
      <c r="E59" s="229"/>
      <c r="F59" s="229"/>
      <c r="G59" s="238" t="s">
        <v>981</v>
      </c>
    </row>
    <row r="60" spans="1:7" ht="12">
      <c r="A60" s="435"/>
      <c r="B60" s="238"/>
      <c r="C60" s="229"/>
      <c r="D60" s="229"/>
      <c r="E60" s="229"/>
      <c r="F60" s="229"/>
      <c r="G60" s="238"/>
    </row>
    <row r="61" spans="1:7" ht="12">
      <c r="A61" s="435"/>
      <c r="B61" s="238" t="s">
        <v>41</v>
      </c>
      <c r="C61" s="229" t="s">
        <v>42</v>
      </c>
      <c r="D61" s="229"/>
      <c r="E61" s="229">
        <v>175000</v>
      </c>
      <c r="F61" s="229"/>
      <c r="G61" s="238" t="s">
        <v>979</v>
      </c>
    </row>
    <row r="62" spans="1:7" ht="12">
      <c r="A62" s="435"/>
      <c r="B62" s="238" t="s">
        <v>135</v>
      </c>
      <c r="C62" s="229" t="s">
        <v>136</v>
      </c>
      <c r="D62" s="229"/>
      <c r="E62" s="229">
        <v>1500</v>
      </c>
      <c r="F62" s="229"/>
      <c r="G62" s="238" t="s">
        <v>979</v>
      </c>
    </row>
    <row r="63" spans="1:7" ht="12">
      <c r="A63" s="435"/>
      <c r="B63" s="251" t="s">
        <v>761</v>
      </c>
      <c r="C63" s="252" t="s">
        <v>762</v>
      </c>
      <c r="D63" s="229"/>
      <c r="E63" s="229">
        <v>52500</v>
      </c>
      <c r="F63" s="229"/>
      <c r="G63" s="238" t="s">
        <v>979</v>
      </c>
    </row>
    <row r="64" spans="1:7" ht="12">
      <c r="A64" s="435"/>
      <c r="B64" s="238" t="s">
        <v>137</v>
      </c>
      <c r="C64" s="229" t="s">
        <v>138</v>
      </c>
      <c r="D64" s="229"/>
      <c r="E64" s="229">
        <v>5000</v>
      </c>
      <c r="F64" s="229"/>
      <c r="G64" s="238" t="s">
        <v>979</v>
      </c>
    </row>
    <row r="65" spans="1:7" ht="12">
      <c r="A65" s="435"/>
      <c r="B65" s="238" t="s">
        <v>49</v>
      </c>
      <c r="C65" s="229" t="s">
        <v>50</v>
      </c>
      <c r="D65" s="229"/>
      <c r="E65" s="229">
        <v>2000</v>
      </c>
      <c r="F65" s="229"/>
      <c r="G65" s="238" t="s">
        <v>979</v>
      </c>
    </row>
    <row r="66" spans="1:7" ht="12">
      <c r="A66" s="435"/>
      <c r="B66" s="238" t="s">
        <v>55</v>
      </c>
      <c r="C66" s="229" t="s">
        <v>920</v>
      </c>
      <c r="D66" s="229"/>
      <c r="E66" s="229">
        <v>5000</v>
      </c>
      <c r="F66" s="229"/>
      <c r="G66" s="238" t="s">
        <v>979</v>
      </c>
    </row>
    <row r="67" spans="1:7" ht="12">
      <c r="A67" s="435"/>
      <c r="B67" s="238" t="s">
        <v>145</v>
      </c>
      <c r="C67" s="229" t="s">
        <v>921</v>
      </c>
      <c r="D67" s="229"/>
      <c r="E67" s="229">
        <v>1500</v>
      </c>
      <c r="F67" s="229"/>
      <c r="G67" s="238" t="s">
        <v>979</v>
      </c>
    </row>
    <row r="68" spans="1:7" ht="12">
      <c r="A68" s="435"/>
      <c r="B68" s="238" t="s">
        <v>738</v>
      </c>
      <c r="C68" s="229" t="s">
        <v>922</v>
      </c>
      <c r="D68" s="229"/>
      <c r="E68" s="229">
        <v>50000</v>
      </c>
      <c r="F68" s="229"/>
      <c r="G68" s="238" t="s">
        <v>979</v>
      </c>
    </row>
    <row r="69" spans="1:7" ht="12">
      <c r="A69" s="435"/>
      <c r="B69" s="238" t="s">
        <v>153</v>
      </c>
      <c r="C69" s="229" t="s">
        <v>154</v>
      </c>
      <c r="D69" s="229"/>
      <c r="E69" s="229">
        <v>1000</v>
      </c>
      <c r="F69" s="229"/>
      <c r="G69" s="238" t="s">
        <v>979</v>
      </c>
    </row>
    <row r="70" spans="1:7" ht="12">
      <c r="A70" s="435"/>
      <c r="B70" s="238" t="s">
        <v>155</v>
      </c>
      <c r="C70" s="229" t="s">
        <v>156</v>
      </c>
      <c r="D70" s="229"/>
      <c r="E70" s="229">
        <f>29250+12000</f>
        <v>41250</v>
      </c>
      <c r="F70" s="229"/>
      <c r="G70" s="238" t="s">
        <v>979</v>
      </c>
    </row>
    <row r="71" spans="1:7" ht="12">
      <c r="A71" s="435"/>
      <c r="B71" s="238" t="s">
        <v>157</v>
      </c>
      <c r="C71" s="229" t="s">
        <v>923</v>
      </c>
      <c r="D71" s="229"/>
      <c r="E71" s="229">
        <f>5000+46665</f>
        <v>51665</v>
      </c>
      <c r="F71" s="229"/>
      <c r="G71" s="238" t="s">
        <v>979</v>
      </c>
    </row>
    <row r="72" spans="1:7" ht="12">
      <c r="A72" s="435"/>
      <c r="B72" s="238" t="s">
        <v>732</v>
      </c>
      <c r="C72" s="229" t="s">
        <v>733</v>
      </c>
      <c r="D72" s="229"/>
      <c r="E72" s="229">
        <v>30600</v>
      </c>
      <c r="F72" s="229"/>
      <c r="G72" s="238" t="s">
        <v>979</v>
      </c>
    </row>
    <row r="73" spans="1:7" ht="12">
      <c r="A73" s="435"/>
      <c r="B73" s="238" t="s">
        <v>924</v>
      </c>
      <c r="C73" s="229" t="s">
        <v>925</v>
      </c>
      <c r="D73" s="229"/>
      <c r="E73" s="229">
        <v>15000</v>
      </c>
      <c r="F73" s="229"/>
      <c r="G73" s="238" t="s">
        <v>979</v>
      </c>
    </row>
    <row r="74" spans="1:7" ht="12">
      <c r="A74" s="435"/>
      <c r="B74" s="238" t="s">
        <v>734</v>
      </c>
      <c r="C74" s="229" t="s">
        <v>926</v>
      </c>
      <c r="D74" s="229"/>
      <c r="E74" s="229">
        <f>2200*12</f>
        <v>26400</v>
      </c>
      <c r="F74" s="229"/>
      <c r="G74" s="238" t="s">
        <v>979</v>
      </c>
    </row>
    <row r="75" spans="1:7" ht="12">
      <c r="A75" s="435"/>
      <c r="B75" s="238" t="s">
        <v>927</v>
      </c>
      <c r="C75" s="229" t="s">
        <v>928</v>
      </c>
      <c r="D75" s="229"/>
      <c r="E75" s="229">
        <v>15000</v>
      </c>
      <c r="F75" s="229"/>
      <c r="G75" s="238" t="s">
        <v>979</v>
      </c>
    </row>
    <row r="76" spans="1:7" ht="12">
      <c r="A76" s="435"/>
      <c r="B76" s="238" t="s">
        <v>929</v>
      </c>
      <c r="C76" s="229" t="s">
        <v>930</v>
      </c>
      <c r="D76" s="229"/>
      <c r="E76" s="229">
        <v>526585</v>
      </c>
      <c r="F76" s="229"/>
      <c r="G76" s="238" t="s">
        <v>979</v>
      </c>
    </row>
    <row r="77" spans="1:7" ht="12">
      <c r="A77" s="435"/>
      <c r="B77" s="238"/>
      <c r="C77" s="229"/>
      <c r="D77" s="229"/>
      <c r="E77" s="229"/>
      <c r="F77" s="229"/>
      <c r="G77" s="238"/>
    </row>
    <row r="78" spans="1:7" ht="12">
      <c r="A78" s="435"/>
      <c r="B78" s="238" t="s">
        <v>764</v>
      </c>
      <c r="C78" s="229" t="str">
        <f>VLOOKUP(B78,'[1]LISTA DE ESPECIFICAS DE GASTOS'!$B$5:$C$110,2)</f>
        <v>PASAJES Y GASTOS DE TRANSPORTE</v>
      </c>
      <c r="D78" s="229"/>
      <c r="E78" s="229">
        <v>18000</v>
      </c>
      <c r="F78" s="229"/>
      <c r="G78" s="238" t="s">
        <v>717</v>
      </c>
    </row>
    <row r="79" spans="1:7" ht="12">
      <c r="A79" s="435"/>
      <c r="B79" s="238" t="s">
        <v>93</v>
      </c>
      <c r="C79" s="229" t="str">
        <f>VLOOKUP(B79,'[1]LISTA DE ESPECIFICAS DE GASTOS'!$B$5:$C$110,2)</f>
        <v>SERVICIOS DIVERSOS</v>
      </c>
      <c r="D79" s="229"/>
      <c r="E79" s="229">
        <v>27000</v>
      </c>
      <c r="F79" s="229"/>
      <c r="G79" s="238" t="s">
        <v>717</v>
      </c>
    </row>
    <row r="80" spans="1:7" ht="12">
      <c r="A80" s="435"/>
      <c r="B80" s="238" t="s">
        <v>137</v>
      </c>
      <c r="C80" s="229" t="str">
        <f>VLOOKUP(B80,'[1]LISTA DE ESPECIFICAS DE GASTOS'!$B$5:$C$110,2)</f>
        <v>PAPELERIA EN GENERAL, UTILES Y MATERIALES DE OFICINA</v>
      </c>
      <c r="D80" s="229"/>
      <c r="E80" s="229">
        <v>5000</v>
      </c>
      <c r="F80" s="229"/>
      <c r="G80" s="238" t="s">
        <v>717</v>
      </c>
    </row>
    <row r="81" spans="1:7" ht="12">
      <c r="A81" s="435"/>
      <c r="B81" s="238" t="s">
        <v>765</v>
      </c>
      <c r="C81" s="229" t="str">
        <f>VLOOKUP(B81,'[1]LISTA DE ESPECIFICAS DE GASTOS'!$B$5:$C$110,2)</f>
        <v>REALIZADO POR PERSONAS NATURALES</v>
      </c>
      <c r="D81" s="229"/>
      <c r="E81" s="229">
        <v>40000</v>
      </c>
      <c r="F81" s="229"/>
      <c r="G81" s="238" t="s">
        <v>717</v>
      </c>
    </row>
    <row r="82" spans="1:7" ht="12">
      <c r="A82" s="435"/>
      <c r="B82" s="238" t="s">
        <v>766</v>
      </c>
      <c r="C82" s="229" t="str">
        <f>VLOOKUP(B82,'[1]LISTA DE ESPECIFICAS DE GASTOS'!$B$5:$C$110,2)</f>
        <v>ALIMENTOS Y BEBIDAS PARA CONSUMO HUMANO</v>
      </c>
      <c r="D82" s="229"/>
      <c r="E82" s="229">
        <v>4000</v>
      </c>
      <c r="F82" s="229"/>
      <c r="G82" s="238" t="s">
        <v>717</v>
      </c>
    </row>
    <row r="83" spans="1:7" ht="12">
      <c r="A83" s="435"/>
      <c r="B83" s="238" t="s">
        <v>767</v>
      </c>
      <c r="C83" s="229" t="str">
        <f>VLOOKUP(B83,'[1]LISTA DE ESPECIFICAS DE GASTOS'!$B$5:$C$110,2)</f>
        <v>REPUESTOS Y ACCESORIOS</v>
      </c>
      <c r="D83" s="229"/>
      <c r="E83" s="229">
        <v>4000</v>
      </c>
      <c r="F83" s="229"/>
      <c r="G83" s="238" t="s">
        <v>717</v>
      </c>
    </row>
    <row r="84" spans="1:7" ht="12">
      <c r="A84" s="435"/>
      <c r="B84" s="238" t="s">
        <v>137</v>
      </c>
      <c r="C84" s="229" t="str">
        <f>VLOOKUP(B84,'[1]LISTA DE ESPECIFICAS DE GASTOS'!$B$5:$C$110,2)</f>
        <v>PAPELERIA EN GENERAL, UTILES Y MATERIALES DE OFICINA</v>
      </c>
      <c r="D84" s="229"/>
      <c r="E84" s="229">
        <v>2000</v>
      </c>
      <c r="F84" s="229"/>
      <c r="G84" s="238" t="s">
        <v>717</v>
      </c>
    </row>
    <row r="85" spans="1:7" ht="12">
      <c r="A85" s="435"/>
      <c r="B85" s="238"/>
      <c r="C85" s="229"/>
      <c r="D85" s="229"/>
      <c r="E85" s="229"/>
      <c r="F85" s="229"/>
      <c r="G85" s="238"/>
    </row>
    <row r="86" spans="1:7" ht="12">
      <c r="A86" s="435"/>
      <c r="B86" s="238" t="s">
        <v>750</v>
      </c>
      <c r="C86" s="229" t="s">
        <v>42</v>
      </c>
      <c r="D86" s="229"/>
      <c r="E86" s="229">
        <v>900</v>
      </c>
      <c r="F86" s="229"/>
      <c r="G86" s="238" t="s">
        <v>705</v>
      </c>
    </row>
    <row r="87" spans="1:7" ht="12">
      <c r="A87" s="435"/>
      <c r="B87" s="238" t="s">
        <v>931</v>
      </c>
      <c r="C87" s="229" t="s">
        <v>932</v>
      </c>
      <c r="D87" s="229"/>
      <c r="E87" s="229">
        <v>5171</v>
      </c>
      <c r="F87" s="229"/>
      <c r="G87" s="238" t="s">
        <v>705</v>
      </c>
    </row>
    <row r="88" spans="1:7" ht="12">
      <c r="A88" s="435"/>
      <c r="B88" s="238" t="s">
        <v>933</v>
      </c>
      <c r="C88" s="229" t="s">
        <v>138</v>
      </c>
      <c r="D88" s="229"/>
      <c r="E88" s="229">
        <v>5909</v>
      </c>
      <c r="F88" s="229"/>
      <c r="G88" s="238" t="s">
        <v>705</v>
      </c>
    </row>
    <row r="89" spans="1:7" ht="12">
      <c r="A89" s="435"/>
      <c r="B89" s="238" t="s">
        <v>934</v>
      </c>
      <c r="C89" s="229" t="s">
        <v>935</v>
      </c>
      <c r="D89" s="229"/>
      <c r="E89" s="229">
        <v>60</v>
      </c>
      <c r="F89" s="229"/>
      <c r="G89" s="238" t="s">
        <v>705</v>
      </c>
    </row>
    <row r="90" spans="1:7" ht="12">
      <c r="A90" s="435"/>
      <c r="B90" s="238" t="s">
        <v>936</v>
      </c>
      <c r="C90" s="229" t="s">
        <v>154</v>
      </c>
      <c r="D90" s="229"/>
      <c r="E90" s="229">
        <v>360</v>
      </c>
      <c r="F90" s="229"/>
      <c r="G90" s="238" t="s">
        <v>705</v>
      </c>
    </row>
    <row r="91" spans="1:7" ht="12">
      <c r="A91" s="435"/>
      <c r="B91" s="238" t="s">
        <v>937</v>
      </c>
      <c r="C91" s="229" t="s">
        <v>938</v>
      </c>
      <c r="D91" s="229"/>
      <c r="E91" s="229">
        <v>1600</v>
      </c>
      <c r="F91" s="229"/>
      <c r="G91" s="238" t="s">
        <v>705</v>
      </c>
    </row>
    <row r="92" spans="1:7" ht="12">
      <c r="A92" s="435"/>
      <c r="B92" s="238" t="s">
        <v>939</v>
      </c>
      <c r="C92" s="229" t="s">
        <v>940</v>
      </c>
      <c r="D92" s="229"/>
      <c r="E92" s="229">
        <v>6000</v>
      </c>
      <c r="F92" s="229"/>
      <c r="G92" s="238" t="s">
        <v>705</v>
      </c>
    </row>
    <row r="93" spans="1:7" ht="12">
      <c r="A93" s="435"/>
      <c r="B93" s="238"/>
      <c r="C93" s="229"/>
      <c r="D93" s="229"/>
      <c r="E93" s="229"/>
      <c r="F93" s="229"/>
      <c r="G93" s="238"/>
    </row>
    <row r="94" spans="1:7" ht="12">
      <c r="A94" s="435"/>
      <c r="B94" s="238" t="s">
        <v>941</v>
      </c>
      <c r="C94" s="229" t="s">
        <v>942</v>
      </c>
      <c r="D94" s="229"/>
      <c r="E94" s="229">
        <v>2000</v>
      </c>
      <c r="F94" s="229"/>
      <c r="G94" s="238" t="s">
        <v>943</v>
      </c>
    </row>
    <row r="95" spans="1:7" ht="12">
      <c r="A95" s="435"/>
      <c r="B95" s="238" t="s">
        <v>944</v>
      </c>
      <c r="C95" s="229" t="s">
        <v>945</v>
      </c>
      <c r="D95" s="229"/>
      <c r="E95" s="229">
        <v>8000</v>
      </c>
      <c r="F95" s="229"/>
      <c r="G95" s="238" t="s">
        <v>943</v>
      </c>
    </row>
    <row r="96" spans="1:7" ht="12">
      <c r="A96" s="435"/>
      <c r="B96" s="238" t="s">
        <v>931</v>
      </c>
      <c r="C96" s="229" t="s">
        <v>946</v>
      </c>
      <c r="D96" s="229"/>
      <c r="E96" s="229">
        <v>9000</v>
      </c>
      <c r="F96" s="229"/>
      <c r="G96" s="238" t="s">
        <v>943</v>
      </c>
    </row>
    <row r="97" spans="1:7" ht="12">
      <c r="A97" s="435"/>
      <c r="B97" s="238" t="s">
        <v>933</v>
      </c>
      <c r="C97" s="229" t="s">
        <v>947</v>
      </c>
      <c r="D97" s="229"/>
      <c r="E97" s="229">
        <v>9000</v>
      </c>
      <c r="F97" s="229"/>
      <c r="G97" s="238" t="s">
        <v>943</v>
      </c>
    </row>
    <row r="98" spans="1:7" ht="12">
      <c r="A98" s="435"/>
      <c r="B98" s="238" t="s">
        <v>934</v>
      </c>
      <c r="C98" s="229" t="s">
        <v>948</v>
      </c>
      <c r="D98" s="229"/>
      <c r="E98" s="229">
        <v>500</v>
      </c>
      <c r="F98" s="229"/>
      <c r="G98" s="238" t="s">
        <v>943</v>
      </c>
    </row>
    <row r="99" spans="1:7" ht="12">
      <c r="A99" s="435"/>
      <c r="B99" s="238" t="s">
        <v>949</v>
      </c>
      <c r="C99" s="229" t="s">
        <v>950</v>
      </c>
      <c r="D99" s="229"/>
      <c r="E99" s="229">
        <v>600</v>
      </c>
      <c r="F99" s="229"/>
      <c r="G99" s="238" t="s">
        <v>943</v>
      </c>
    </row>
    <row r="100" spans="1:7" ht="12">
      <c r="A100" s="435"/>
      <c r="B100" s="238" t="s">
        <v>951</v>
      </c>
      <c r="C100" s="229" t="s">
        <v>952</v>
      </c>
      <c r="D100" s="229"/>
      <c r="E100" s="229">
        <v>72000</v>
      </c>
      <c r="F100" s="229"/>
      <c r="G100" s="238" t="s">
        <v>943</v>
      </c>
    </row>
    <row r="101" spans="1:7" ht="12">
      <c r="A101" s="435"/>
      <c r="B101" s="238" t="s">
        <v>939</v>
      </c>
      <c r="C101" s="229" t="s">
        <v>953</v>
      </c>
      <c r="D101" s="229"/>
      <c r="E101" s="229">
        <v>18900</v>
      </c>
      <c r="F101" s="229"/>
      <c r="G101" s="238" t="s">
        <v>943</v>
      </c>
    </row>
    <row r="102" spans="1:7" ht="12">
      <c r="A102" s="435"/>
      <c r="B102" s="238"/>
      <c r="C102" s="229"/>
      <c r="D102" s="229"/>
      <c r="E102" s="229"/>
      <c r="F102" s="229"/>
      <c r="G102" s="238"/>
    </row>
    <row r="103" spans="1:7" ht="12">
      <c r="A103" s="435"/>
      <c r="B103" s="238" t="s">
        <v>137</v>
      </c>
      <c r="C103" s="229" t="s">
        <v>138</v>
      </c>
      <c r="D103" s="229"/>
      <c r="E103" s="229">
        <v>15344</v>
      </c>
      <c r="F103" s="229"/>
      <c r="G103" s="238" t="s">
        <v>954</v>
      </c>
    </row>
    <row r="104" spans="1:7" ht="12">
      <c r="A104" s="435"/>
      <c r="B104" s="238" t="s">
        <v>135</v>
      </c>
      <c r="C104" s="229" t="s">
        <v>136</v>
      </c>
      <c r="D104" s="229"/>
      <c r="E104" s="229">
        <v>3250</v>
      </c>
      <c r="F104" s="229"/>
      <c r="G104" s="238" t="s">
        <v>954</v>
      </c>
    </row>
    <row r="105" spans="1:7" ht="12">
      <c r="A105" s="435"/>
      <c r="B105" s="238" t="s">
        <v>41</v>
      </c>
      <c r="C105" s="229" t="s">
        <v>42</v>
      </c>
      <c r="D105" s="229"/>
      <c r="E105" s="229">
        <v>1880</v>
      </c>
      <c r="F105" s="229"/>
      <c r="G105" s="238" t="s">
        <v>954</v>
      </c>
    </row>
    <row r="106" spans="1:7" ht="12">
      <c r="A106" s="435"/>
      <c r="B106" s="238" t="s">
        <v>75</v>
      </c>
      <c r="C106" s="229" t="s">
        <v>76</v>
      </c>
      <c r="D106" s="229"/>
      <c r="E106" s="229">
        <v>6000</v>
      </c>
      <c r="F106" s="229"/>
      <c r="G106" s="238" t="s">
        <v>954</v>
      </c>
    </row>
    <row r="107" spans="1:7" ht="12">
      <c r="A107" s="435"/>
      <c r="B107" s="238" t="s">
        <v>157</v>
      </c>
      <c r="C107" s="229" t="s">
        <v>158</v>
      </c>
      <c r="D107" s="229"/>
      <c r="E107" s="229">
        <v>1500</v>
      </c>
      <c r="F107" s="229"/>
      <c r="G107" s="238" t="s">
        <v>954</v>
      </c>
    </row>
    <row r="108" spans="1:7" ht="12">
      <c r="A108" s="435"/>
      <c r="B108" s="238" t="s">
        <v>763</v>
      </c>
      <c r="C108" s="229" t="s">
        <v>94</v>
      </c>
      <c r="D108" s="229"/>
      <c r="E108" s="229">
        <v>38976</v>
      </c>
      <c r="F108" s="229"/>
      <c r="G108" s="238" t="s">
        <v>954</v>
      </c>
    </row>
    <row r="109" spans="1:7" ht="12">
      <c r="A109" s="435"/>
      <c r="B109" s="238" t="s">
        <v>169</v>
      </c>
      <c r="C109" s="229" t="s">
        <v>170</v>
      </c>
      <c r="D109" s="229"/>
      <c r="E109" s="229">
        <v>8400</v>
      </c>
      <c r="F109" s="229"/>
      <c r="G109" s="238" t="s">
        <v>954</v>
      </c>
    </row>
    <row r="110" spans="1:7" ht="12">
      <c r="A110" s="435"/>
      <c r="B110" s="238" t="s">
        <v>912</v>
      </c>
      <c r="C110" s="229" t="s">
        <v>80</v>
      </c>
      <c r="D110" s="229"/>
      <c r="E110" s="229">
        <v>8610</v>
      </c>
      <c r="F110" s="229"/>
      <c r="G110" s="238" t="s">
        <v>954</v>
      </c>
    </row>
    <row r="111" spans="1:7" ht="12">
      <c r="A111" s="435"/>
      <c r="B111" s="238" t="s">
        <v>197</v>
      </c>
      <c r="C111" s="229" t="s">
        <v>198</v>
      </c>
      <c r="D111" s="229"/>
      <c r="E111" s="229">
        <v>10000</v>
      </c>
      <c r="F111" s="229"/>
      <c r="G111" s="238" t="s">
        <v>954</v>
      </c>
    </row>
    <row r="112" spans="1:7" ht="12">
      <c r="A112" s="435"/>
      <c r="B112" s="238" t="s">
        <v>199</v>
      </c>
      <c r="C112" s="229" t="s">
        <v>200</v>
      </c>
      <c r="D112" s="229"/>
      <c r="E112" s="229">
        <v>3020</v>
      </c>
      <c r="F112" s="229"/>
      <c r="G112" s="238" t="s">
        <v>954</v>
      </c>
    </row>
    <row r="113" spans="1:7" ht="12">
      <c r="A113" s="435"/>
      <c r="B113" s="238" t="s">
        <v>955</v>
      </c>
      <c r="C113" s="229" t="s">
        <v>92</v>
      </c>
      <c r="D113" s="229"/>
      <c r="E113" s="229">
        <v>3020</v>
      </c>
      <c r="F113" s="229"/>
      <c r="G113" s="238" t="s">
        <v>954</v>
      </c>
    </row>
    <row r="114" spans="1:7" ht="12">
      <c r="A114" s="435"/>
      <c r="B114" s="238"/>
      <c r="C114" s="229"/>
      <c r="D114" s="229"/>
      <c r="E114" s="229"/>
      <c r="F114" s="229"/>
      <c r="G114" s="238"/>
    </row>
    <row r="115" spans="1:7" ht="12">
      <c r="A115" s="435"/>
      <c r="B115" s="238" t="s">
        <v>956</v>
      </c>
      <c r="C115" s="229" t="s">
        <v>957</v>
      </c>
      <c r="D115" s="229"/>
      <c r="E115" s="229">
        <v>8000</v>
      </c>
      <c r="F115" s="229"/>
      <c r="G115" s="238" t="s">
        <v>958</v>
      </c>
    </row>
    <row r="116" spans="1:7" ht="12">
      <c r="A116" s="435"/>
      <c r="B116" s="238" t="s">
        <v>959</v>
      </c>
      <c r="C116" s="229" t="s">
        <v>960</v>
      </c>
      <c r="D116" s="229"/>
      <c r="E116" s="229">
        <v>2000</v>
      </c>
      <c r="F116" s="229"/>
      <c r="G116" s="238" t="s">
        <v>958</v>
      </c>
    </row>
    <row r="117" spans="1:7" ht="12">
      <c r="A117" s="435"/>
      <c r="B117" s="238" t="s">
        <v>961</v>
      </c>
      <c r="C117" s="229" t="s">
        <v>962</v>
      </c>
      <c r="D117" s="229"/>
      <c r="E117" s="229">
        <v>4000</v>
      </c>
      <c r="F117" s="229"/>
      <c r="G117" s="238" t="s">
        <v>958</v>
      </c>
    </row>
    <row r="118" spans="1:7" ht="12">
      <c r="A118" s="435"/>
      <c r="B118" s="238" t="s">
        <v>963</v>
      </c>
      <c r="C118" s="229" t="s">
        <v>964</v>
      </c>
      <c r="D118" s="229"/>
      <c r="E118" s="229">
        <v>15000</v>
      </c>
      <c r="F118" s="229"/>
      <c r="G118" s="238" t="s">
        <v>958</v>
      </c>
    </row>
    <row r="119" spans="1:7" ht="12">
      <c r="A119" s="435"/>
      <c r="B119" s="238" t="s">
        <v>965</v>
      </c>
      <c r="C119" s="229" t="s">
        <v>966</v>
      </c>
      <c r="D119" s="229"/>
      <c r="E119" s="229">
        <v>9200</v>
      </c>
      <c r="F119" s="229"/>
      <c r="G119" s="238" t="s">
        <v>958</v>
      </c>
    </row>
    <row r="120" spans="1:7" ht="12">
      <c r="A120" s="435"/>
      <c r="B120" s="238" t="s">
        <v>967</v>
      </c>
      <c r="C120" s="229" t="s">
        <v>968</v>
      </c>
      <c r="D120" s="229"/>
      <c r="E120" s="229">
        <v>6000</v>
      </c>
      <c r="F120" s="229"/>
      <c r="G120" s="238" t="s">
        <v>958</v>
      </c>
    </row>
    <row r="121" spans="1:7" ht="12">
      <c r="A121" s="435"/>
      <c r="B121" s="238" t="s">
        <v>969</v>
      </c>
      <c r="C121" s="229" t="s">
        <v>970</v>
      </c>
      <c r="D121" s="229"/>
      <c r="E121" s="229">
        <v>2700</v>
      </c>
      <c r="F121" s="229"/>
      <c r="G121" s="238" t="s">
        <v>958</v>
      </c>
    </row>
    <row r="122" spans="1:7" ht="12">
      <c r="A122" s="435"/>
      <c r="B122" s="238" t="s">
        <v>971</v>
      </c>
      <c r="C122" s="229" t="s">
        <v>972</v>
      </c>
      <c r="D122" s="229"/>
      <c r="E122" s="229">
        <v>6200</v>
      </c>
      <c r="F122" s="229"/>
      <c r="G122" s="238" t="s">
        <v>958</v>
      </c>
    </row>
    <row r="123" spans="1:7" ht="12">
      <c r="A123" s="435"/>
      <c r="B123" s="238" t="s">
        <v>763</v>
      </c>
      <c r="C123" s="229" t="s">
        <v>94</v>
      </c>
      <c r="D123" s="229"/>
      <c r="E123" s="229">
        <v>25000</v>
      </c>
      <c r="F123" s="229"/>
      <c r="G123" s="238" t="s">
        <v>958</v>
      </c>
    </row>
    <row r="124" spans="1:7" ht="12">
      <c r="A124" s="435"/>
      <c r="B124" s="238" t="s">
        <v>912</v>
      </c>
      <c r="C124" s="229" t="s">
        <v>80</v>
      </c>
      <c r="D124" s="229"/>
      <c r="E124" s="229">
        <v>600</v>
      </c>
      <c r="F124" s="229"/>
      <c r="G124" s="238" t="s">
        <v>958</v>
      </c>
    </row>
    <row r="125" spans="1:7" ht="12">
      <c r="A125" s="435"/>
      <c r="B125" s="238" t="s">
        <v>973</v>
      </c>
      <c r="C125" s="229" t="s">
        <v>974</v>
      </c>
      <c r="D125" s="229"/>
      <c r="E125" s="229">
        <v>6000</v>
      </c>
      <c r="F125" s="229"/>
      <c r="G125" s="238" t="s">
        <v>958</v>
      </c>
    </row>
    <row r="126" spans="1:7" ht="12">
      <c r="A126" s="435"/>
      <c r="B126" s="238"/>
      <c r="C126" s="229"/>
      <c r="D126" s="229"/>
      <c r="E126" s="229"/>
      <c r="F126" s="229"/>
      <c r="G126" s="238"/>
    </row>
    <row r="127" spans="1:7" ht="12">
      <c r="A127" s="435"/>
      <c r="B127" s="238" t="s">
        <v>956</v>
      </c>
      <c r="C127" s="229" t="s">
        <v>957</v>
      </c>
      <c r="D127" s="229"/>
      <c r="E127" s="229">
        <v>3000</v>
      </c>
      <c r="F127" s="229"/>
      <c r="G127" s="238" t="s">
        <v>975</v>
      </c>
    </row>
    <row r="128" spans="1:7" ht="12">
      <c r="A128" s="435"/>
      <c r="B128" s="238" t="s">
        <v>965</v>
      </c>
      <c r="C128" s="229" t="s">
        <v>966</v>
      </c>
      <c r="D128" s="229"/>
      <c r="E128" s="229">
        <v>5000</v>
      </c>
      <c r="F128" s="229"/>
      <c r="G128" s="238" t="s">
        <v>975</v>
      </c>
    </row>
    <row r="129" spans="1:7" ht="12">
      <c r="A129" s="435"/>
      <c r="B129" s="238" t="s">
        <v>967</v>
      </c>
      <c r="C129" s="229" t="s">
        <v>968</v>
      </c>
      <c r="D129" s="229"/>
      <c r="E129" s="229">
        <v>25000</v>
      </c>
      <c r="F129" s="229"/>
      <c r="G129" s="238" t="s">
        <v>975</v>
      </c>
    </row>
    <row r="130" spans="1:7" ht="12">
      <c r="A130" s="435"/>
      <c r="B130" s="238" t="s">
        <v>969</v>
      </c>
      <c r="C130" s="229" t="s">
        <v>970</v>
      </c>
      <c r="D130" s="229"/>
      <c r="E130" s="229">
        <v>2700</v>
      </c>
      <c r="F130" s="229"/>
      <c r="G130" s="238" t="s">
        <v>975</v>
      </c>
    </row>
    <row r="131" spans="1:7" ht="12">
      <c r="A131" s="435"/>
      <c r="B131" s="238" t="s">
        <v>971</v>
      </c>
      <c r="C131" s="229" t="s">
        <v>972</v>
      </c>
      <c r="D131" s="229"/>
      <c r="E131" s="229">
        <v>6500</v>
      </c>
      <c r="F131" s="229"/>
      <c r="G131" s="238" t="s">
        <v>975</v>
      </c>
    </row>
    <row r="132" spans="1:7" ht="12">
      <c r="A132" s="435"/>
      <c r="B132" s="238" t="s">
        <v>763</v>
      </c>
      <c r="C132" s="229" t="s">
        <v>94</v>
      </c>
      <c r="D132" s="229"/>
      <c r="E132" s="229">
        <f>22320-7920</f>
        <v>14400</v>
      </c>
      <c r="F132" s="229"/>
      <c r="G132" s="238" t="s">
        <v>975</v>
      </c>
    </row>
    <row r="133" spans="1:7" ht="12">
      <c r="A133" s="435"/>
      <c r="B133" s="238" t="s">
        <v>976</v>
      </c>
      <c r="C133" s="229" t="s">
        <v>977</v>
      </c>
      <c r="D133" s="229"/>
      <c r="E133" s="229">
        <v>5000</v>
      </c>
      <c r="F133" s="229"/>
      <c r="G133" s="238" t="s">
        <v>975</v>
      </c>
    </row>
    <row r="134" spans="1:7" ht="12">
      <c r="A134" s="435"/>
      <c r="B134" s="238" t="s">
        <v>912</v>
      </c>
      <c r="C134" s="229" t="s">
        <v>80</v>
      </c>
      <c r="D134" s="229"/>
      <c r="E134" s="229">
        <v>6200</v>
      </c>
      <c r="F134" s="229"/>
      <c r="G134" s="238" t="s">
        <v>975</v>
      </c>
    </row>
    <row r="135" spans="1:7" ht="12">
      <c r="A135" s="435"/>
      <c r="B135" s="238" t="s">
        <v>789</v>
      </c>
      <c r="C135" s="229" t="s">
        <v>858</v>
      </c>
      <c r="D135" s="229"/>
      <c r="E135" s="229">
        <v>7500</v>
      </c>
      <c r="F135" s="229"/>
      <c r="G135" s="238" t="s">
        <v>975</v>
      </c>
    </row>
    <row r="136" ht="12">
      <c r="A136" s="435"/>
    </row>
    <row r="137" spans="1:7" ht="12">
      <c r="A137" s="435"/>
      <c r="B137" s="238" t="s">
        <v>770</v>
      </c>
      <c r="C137" s="229" t="s">
        <v>109</v>
      </c>
      <c r="D137" s="229"/>
      <c r="E137" s="229"/>
      <c r="F137" s="229">
        <v>200000</v>
      </c>
      <c r="G137" s="238" t="s">
        <v>979</v>
      </c>
    </row>
    <row r="138" spans="1:7" ht="12">
      <c r="A138" s="435"/>
      <c r="B138" s="238" t="s">
        <v>984</v>
      </c>
      <c r="C138" s="229" t="s">
        <v>985</v>
      </c>
      <c r="D138" s="229"/>
      <c r="E138" s="229"/>
      <c r="F138" s="229">
        <v>1159613</v>
      </c>
      <c r="G138" s="238" t="s">
        <v>979</v>
      </c>
    </row>
    <row r="139" spans="1:7" ht="12">
      <c r="A139" s="435"/>
      <c r="B139" s="238" t="s">
        <v>982</v>
      </c>
      <c r="C139" s="229" t="s">
        <v>983</v>
      </c>
      <c r="D139" s="229"/>
      <c r="E139" s="229"/>
      <c r="F139" s="229">
        <v>1011000</v>
      </c>
      <c r="G139" s="238" t="s">
        <v>986</v>
      </c>
    </row>
    <row r="140" spans="1:7" ht="12">
      <c r="A140" s="234"/>
      <c r="B140" s="234"/>
      <c r="C140" s="234"/>
      <c r="D140" s="235">
        <f>SUM(D48:D139)</f>
        <v>666000</v>
      </c>
      <c r="E140" s="235">
        <f>SUM(E48:E139)</f>
        <v>1500000</v>
      </c>
      <c r="F140" s="235">
        <f>SUM(F48:F139)</f>
        <v>2370613</v>
      </c>
      <c r="G140" s="235"/>
    </row>
    <row r="142" spans="1:7" ht="12.75">
      <c r="A142" s="428">
        <f>D140+E140+F140</f>
        <v>4536613</v>
      </c>
      <c r="B142" s="428"/>
      <c r="C142" s="428"/>
      <c r="D142" s="428"/>
      <c r="E142" s="428"/>
      <c r="F142" s="428"/>
      <c r="G142" s="428"/>
    </row>
  </sheetData>
  <sheetProtection/>
  <mergeCells count="8">
    <mergeCell ref="A43:F43"/>
    <mergeCell ref="A46:G46"/>
    <mergeCell ref="B47:C47"/>
    <mergeCell ref="A48:A139"/>
    <mergeCell ref="A142:G142"/>
    <mergeCell ref="A1:F1"/>
    <mergeCell ref="B3:C3"/>
    <mergeCell ref="A4:A4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F49"/>
  <sheetViews>
    <sheetView tabSelected="1" zoomScale="68" zoomScaleNormal="68" zoomScalePageLayoutView="0" workbookViewId="0" topLeftCell="A16">
      <selection activeCell="A1" sqref="A1:IV16384"/>
    </sheetView>
  </sheetViews>
  <sheetFormatPr defaultColWidth="11.421875" defaultRowHeight="12.75"/>
  <cols>
    <col min="1" max="1" width="13.8515625" style="0" customWidth="1"/>
    <col min="3" max="3" width="42.28125" style="0" customWidth="1"/>
    <col min="4" max="4" width="15.421875" style="0" customWidth="1"/>
    <col min="5" max="5" width="22.421875" style="0" customWidth="1"/>
    <col min="6" max="6" width="14.57421875" style="0" customWidth="1"/>
  </cols>
  <sheetData>
    <row r="1" spans="1:6" ht="19.5" customHeight="1">
      <c r="A1" s="437" t="s">
        <v>988</v>
      </c>
      <c r="B1" s="437"/>
      <c r="C1" s="437"/>
      <c r="D1" s="437"/>
      <c r="E1" s="437"/>
      <c r="F1" s="437"/>
    </row>
    <row r="2" spans="1:6" ht="21">
      <c r="A2" s="227" t="s">
        <v>747</v>
      </c>
      <c r="B2" s="438" t="s">
        <v>748</v>
      </c>
      <c r="C2" s="439"/>
      <c r="D2" s="227" t="s">
        <v>641</v>
      </c>
      <c r="E2" s="227" t="s">
        <v>577</v>
      </c>
      <c r="F2" s="227" t="s">
        <v>642</v>
      </c>
    </row>
    <row r="3" spans="1:6" ht="12">
      <c r="A3" s="440" t="s">
        <v>335</v>
      </c>
      <c r="B3" s="238" t="s">
        <v>978</v>
      </c>
      <c r="C3" s="238" t="s">
        <v>94</v>
      </c>
      <c r="D3" s="229">
        <v>150000</v>
      </c>
      <c r="E3" s="229"/>
      <c r="F3" s="229"/>
    </row>
    <row r="4" spans="1:6" ht="12">
      <c r="A4" s="440"/>
      <c r="B4" s="238" t="s">
        <v>900</v>
      </c>
      <c r="C4" s="238" t="s">
        <v>901</v>
      </c>
      <c r="D4" s="229">
        <v>36000</v>
      </c>
      <c r="E4" s="229"/>
      <c r="F4" s="229"/>
    </row>
    <row r="5" spans="1:6" ht="12">
      <c r="A5" s="440"/>
      <c r="B5" s="238" t="s">
        <v>41</v>
      </c>
      <c r="C5" s="229" t="s">
        <v>42</v>
      </c>
      <c r="D5" s="229"/>
      <c r="E5" s="229">
        <v>175000</v>
      </c>
      <c r="F5" s="229"/>
    </row>
    <row r="6" spans="1:6" ht="12">
      <c r="A6" s="440"/>
      <c r="B6" s="238" t="s">
        <v>135</v>
      </c>
      <c r="C6" s="229" t="s">
        <v>136</v>
      </c>
      <c r="D6" s="229"/>
      <c r="E6" s="229">
        <v>1500</v>
      </c>
      <c r="F6" s="229"/>
    </row>
    <row r="7" spans="1:6" ht="12">
      <c r="A7" s="440"/>
      <c r="B7" s="251" t="s">
        <v>761</v>
      </c>
      <c r="C7" s="229" t="s">
        <v>762</v>
      </c>
      <c r="D7" s="229"/>
      <c r="E7" s="229">
        <v>52500</v>
      </c>
      <c r="F7" s="229"/>
    </row>
    <row r="8" spans="1:6" ht="12">
      <c r="A8" s="440"/>
      <c r="B8" s="251" t="s">
        <v>137</v>
      </c>
      <c r="C8" s="252" t="s">
        <v>138</v>
      </c>
      <c r="D8" s="229"/>
      <c r="E8" s="229">
        <v>5000</v>
      </c>
      <c r="F8" s="229"/>
    </row>
    <row r="9" spans="1:6" ht="12">
      <c r="A9" s="440"/>
      <c r="B9" s="238" t="s">
        <v>49</v>
      </c>
      <c r="C9" s="229" t="s">
        <v>50</v>
      </c>
      <c r="D9" s="229"/>
      <c r="E9" s="229">
        <v>2000</v>
      </c>
      <c r="F9" s="229"/>
    </row>
    <row r="10" spans="1:6" ht="12">
      <c r="A10" s="440"/>
      <c r="B10" s="238" t="s">
        <v>55</v>
      </c>
      <c r="C10" s="229" t="s">
        <v>920</v>
      </c>
      <c r="D10" s="229"/>
      <c r="E10" s="229">
        <v>5000</v>
      </c>
      <c r="F10" s="229"/>
    </row>
    <row r="11" spans="1:6" ht="12">
      <c r="A11" s="440"/>
      <c r="B11" s="238" t="s">
        <v>145</v>
      </c>
      <c r="C11" s="229" t="s">
        <v>921</v>
      </c>
      <c r="D11" s="229"/>
      <c r="E11" s="229">
        <v>1500</v>
      </c>
      <c r="F11" s="229"/>
    </row>
    <row r="12" spans="1:6" ht="12">
      <c r="A12" s="440"/>
      <c r="B12" s="238" t="s">
        <v>738</v>
      </c>
      <c r="C12" s="229" t="s">
        <v>922</v>
      </c>
      <c r="D12" s="229"/>
      <c r="E12" s="229">
        <v>50000</v>
      </c>
      <c r="F12" s="229"/>
    </row>
    <row r="13" spans="1:6" ht="12">
      <c r="A13" s="440"/>
      <c r="B13" s="238" t="s">
        <v>153</v>
      </c>
      <c r="C13" s="229" t="s">
        <v>154</v>
      </c>
      <c r="D13" s="229"/>
      <c r="E13" s="229">
        <v>1000</v>
      </c>
      <c r="F13" s="229"/>
    </row>
    <row r="14" spans="1:6" ht="12">
      <c r="A14" s="440"/>
      <c r="B14" s="238" t="s">
        <v>155</v>
      </c>
      <c r="C14" s="229" t="s">
        <v>156</v>
      </c>
      <c r="D14" s="229"/>
      <c r="E14" s="229">
        <f>29250+12000</f>
        <v>41250</v>
      </c>
      <c r="F14" s="229"/>
    </row>
    <row r="15" spans="1:6" ht="12">
      <c r="A15" s="440"/>
      <c r="B15" s="238" t="s">
        <v>157</v>
      </c>
      <c r="C15" s="229" t="s">
        <v>923</v>
      </c>
      <c r="D15" s="229"/>
      <c r="E15" s="229">
        <f>5000+46665</f>
        <v>51665</v>
      </c>
      <c r="F15" s="229"/>
    </row>
    <row r="16" spans="1:6" ht="12">
      <c r="A16" s="440"/>
      <c r="B16" s="238" t="s">
        <v>732</v>
      </c>
      <c r="C16" s="229" t="s">
        <v>733</v>
      </c>
      <c r="D16" s="229"/>
      <c r="E16" s="229">
        <v>30600</v>
      </c>
      <c r="F16" s="229"/>
    </row>
    <row r="17" spans="1:6" ht="12">
      <c r="A17" s="440"/>
      <c r="B17" s="238" t="s">
        <v>924</v>
      </c>
      <c r="C17" s="229" t="s">
        <v>925</v>
      </c>
      <c r="D17" s="229"/>
      <c r="E17" s="229">
        <v>15000</v>
      </c>
      <c r="F17" s="229"/>
    </row>
    <row r="18" spans="1:6" ht="12">
      <c r="A18" s="440"/>
      <c r="B18" s="238" t="s">
        <v>734</v>
      </c>
      <c r="C18" s="229" t="s">
        <v>926</v>
      </c>
      <c r="D18" s="229"/>
      <c r="E18" s="229">
        <f>2200*12</f>
        <v>26400</v>
      </c>
      <c r="F18" s="229"/>
    </row>
    <row r="19" spans="1:6" ht="12">
      <c r="A19" s="440"/>
      <c r="B19" s="238" t="s">
        <v>927</v>
      </c>
      <c r="C19" s="229" t="s">
        <v>928</v>
      </c>
      <c r="D19" s="229"/>
      <c r="E19" s="229">
        <v>15000</v>
      </c>
      <c r="F19" s="229"/>
    </row>
    <row r="20" spans="1:6" ht="12">
      <c r="A20" s="440"/>
      <c r="B20" s="238" t="s">
        <v>929</v>
      </c>
      <c r="C20" s="229" t="s">
        <v>930</v>
      </c>
      <c r="D20" s="229"/>
      <c r="E20" s="229">
        <v>526585</v>
      </c>
      <c r="F20" s="229"/>
    </row>
    <row r="21" spans="1:6" ht="12">
      <c r="A21" s="440"/>
      <c r="B21" s="238"/>
      <c r="C21" s="229"/>
      <c r="D21" s="229"/>
      <c r="E21" s="229"/>
      <c r="F21" s="229"/>
    </row>
    <row r="22" spans="1:6" ht="12">
      <c r="A22" s="440"/>
      <c r="B22" s="238" t="s">
        <v>770</v>
      </c>
      <c r="C22" s="229" t="s">
        <v>109</v>
      </c>
      <c r="D22" s="229"/>
      <c r="E22" s="229"/>
      <c r="F22" s="229">
        <v>200000</v>
      </c>
    </row>
    <row r="23" spans="1:6" ht="12">
      <c r="A23" s="440"/>
      <c r="B23" s="238" t="s">
        <v>984</v>
      </c>
      <c r="C23" s="229" t="s">
        <v>985</v>
      </c>
      <c r="D23" s="229"/>
      <c r="E23" s="229"/>
      <c r="F23" s="229">
        <v>1159613</v>
      </c>
    </row>
    <row r="24" spans="1:6" ht="12">
      <c r="A24" s="253"/>
      <c r="B24" s="253"/>
      <c r="C24" s="253"/>
      <c r="D24" s="254">
        <f>SUM(D3:D23)</f>
        <v>186000</v>
      </c>
      <c r="E24" s="254">
        <f>SUM(E3:E23)</f>
        <v>1000000</v>
      </c>
      <c r="F24" s="254">
        <f>SUM(F3:F23)</f>
        <v>1359613</v>
      </c>
    </row>
    <row r="25" spans="1:6" ht="12">
      <c r="A25" s="230"/>
      <c r="B25" s="230"/>
      <c r="C25" s="230"/>
      <c r="D25" s="255"/>
      <c r="E25" s="255"/>
      <c r="F25" s="255"/>
    </row>
    <row r="26" spans="1:6" ht="12">
      <c r="A26" s="432" t="s">
        <v>989</v>
      </c>
      <c r="B26" s="238" t="s">
        <v>41</v>
      </c>
      <c r="C26" s="229" t="s">
        <v>42</v>
      </c>
      <c r="D26" s="229"/>
      <c r="E26" s="229">
        <v>20000</v>
      </c>
      <c r="F26" s="229"/>
    </row>
    <row r="27" spans="1:6" ht="12">
      <c r="A27" s="432"/>
      <c r="B27" s="238" t="s">
        <v>43</v>
      </c>
      <c r="C27" s="229" t="s">
        <v>44</v>
      </c>
      <c r="D27" s="229"/>
      <c r="E27" s="229">
        <v>30000</v>
      </c>
      <c r="F27" s="229"/>
    </row>
    <row r="28" spans="1:6" ht="12">
      <c r="A28" s="432"/>
      <c r="B28" s="238" t="s">
        <v>135</v>
      </c>
      <c r="C28" s="229" t="s">
        <v>136</v>
      </c>
      <c r="D28" s="229"/>
      <c r="E28" s="229">
        <v>1000</v>
      </c>
      <c r="F28" s="229"/>
    </row>
    <row r="29" spans="1:6" ht="12">
      <c r="A29" s="432"/>
      <c r="B29" s="238" t="s">
        <v>137</v>
      </c>
      <c r="C29" s="229" t="s">
        <v>138</v>
      </c>
      <c r="D29" s="229"/>
      <c r="E29" s="229">
        <v>56000</v>
      </c>
      <c r="F29" s="229"/>
    </row>
    <row r="30" spans="1:6" ht="12">
      <c r="A30" s="432"/>
      <c r="B30" s="238" t="s">
        <v>49</v>
      </c>
      <c r="C30" s="229" t="s">
        <v>50</v>
      </c>
      <c r="D30" s="229"/>
      <c r="E30" s="229">
        <v>80000</v>
      </c>
      <c r="F30" s="229"/>
    </row>
    <row r="31" spans="1:6" ht="12">
      <c r="A31" s="432"/>
      <c r="B31" s="238" t="s">
        <v>59</v>
      </c>
      <c r="C31" s="229" t="s">
        <v>60</v>
      </c>
      <c r="D31" s="229"/>
      <c r="E31" s="229">
        <v>15000</v>
      </c>
      <c r="F31" s="229"/>
    </row>
    <row r="32" spans="1:6" ht="12">
      <c r="A32" s="432"/>
      <c r="B32" s="238" t="s">
        <v>990</v>
      </c>
      <c r="C32" s="229" t="s">
        <v>991</v>
      </c>
      <c r="D32" s="229"/>
      <c r="E32" s="229">
        <v>6000</v>
      </c>
      <c r="F32" s="229"/>
    </row>
    <row r="33" spans="1:6" ht="12">
      <c r="A33" s="432"/>
      <c r="B33" s="238" t="s">
        <v>61</v>
      </c>
      <c r="C33" s="229" t="s">
        <v>992</v>
      </c>
      <c r="D33" s="229"/>
      <c r="E33" s="229">
        <v>90000</v>
      </c>
      <c r="F33" s="229"/>
    </row>
    <row r="34" spans="1:6" ht="12">
      <c r="A34" s="432"/>
      <c r="B34" s="251" t="s">
        <v>761</v>
      </c>
      <c r="C34" s="252" t="s">
        <v>762</v>
      </c>
      <c r="D34" s="229"/>
      <c r="E34" s="229">
        <v>4400</v>
      </c>
      <c r="F34" s="229"/>
    </row>
    <row r="35" spans="1:6" ht="12">
      <c r="A35" s="432"/>
      <c r="B35" s="238" t="s">
        <v>75</v>
      </c>
      <c r="C35" s="229" t="s">
        <v>76</v>
      </c>
      <c r="D35" s="229"/>
      <c r="E35" s="229">
        <v>5000</v>
      </c>
      <c r="F35" s="229"/>
    </row>
    <row r="36" spans="1:6" ht="12">
      <c r="A36" s="432"/>
      <c r="B36" s="238" t="s">
        <v>993</v>
      </c>
      <c r="C36" s="229" t="s">
        <v>994</v>
      </c>
      <c r="D36" s="229"/>
      <c r="E36" s="229">
        <v>23000</v>
      </c>
      <c r="F36" s="229"/>
    </row>
    <row r="37" spans="1:6" ht="12">
      <c r="A37" s="432"/>
      <c r="B37" s="238" t="s">
        <v>153</v>
      </c>
      <c r="C37" s="229" t="s">
        <v>154</v>
      </c>
      <c r="D37" s="229"/>
      <c r="E37" s="229">
        <v>5000</v>
      </c>
      <c r="F37" s="229"/>
    </row>
    <row r="38" spans="1:6" ht="12">
      <c r="A38" s="432"/>
      <c r="B38" s="238" t="s">
        <v>155</v>
      </c>
      <c r="C38" s="229" t="s">
        <v>156</v>
      </c>
      <c r="D38" s="229"/>
      <c r="E38" s="229">
        <v>20000</v>
      </c>
      <c r="F38" s="229"/>
    </row>
    <row r="39" spans="1:6" ht="12">
      <c r="A39" s="432"/>
      <c r="B39" s="238" t="s">
        <v>157</v>
      </c>
      <c r="C39" s="229" t="s">
        <v>923</v>
      </c>
      <c r="D39" s="229"/>
      <c r="E39" s="229">
        <f>8000+41600</f>
        <v>49600</v>
      </c>
      <c r="F39" s="229"/>
    </row>
    <row r="40" spans="1:6" ht="12">
      <c r="A40" s="432"/>
      <c r="B40" s="238" t="s">
        <v>169</v>
      </c>
      <c r="C40" s="229" t="s">
        <v>170</v>
      </c>
      <c r="D40" s="229"/>
      <c r="E40" s="229">
        <v>2000</v>
      </c>
      <c r="F40" s="229"/>
    </row>
    <row r="41" spans="1:6" ht="12">
      <c r="A41" s="432"/>
      <c r="B41" s="238" t="s">
        <v>527</v>
      </c>
      <c r="C41" s="229" t="s">
        <v>995</v>
      </c>
      <c r="D41" s="229"/>
      <c r="E41" s="229">
        <v>60000</v>
      </c>
      <c r="F41" s="229"/>
    </row>
    <row r="42" spans="1:6" ht="12">
      <c r="A42" s="432"/>
      <c r="B42" s="238" t="s">
        <v>732</v>
      </c>
      <c r="C42" s="229" t="s">
        <v>733</v>
      </c>
      <c r="D42" s="229"/>
      <c r="E42" s="229">
        <v>5000</v>
      </c>
      <c r="F42" s="229"/>
    </row>
    <row r="43" spans="1:6" ht="12">
      <c r="A43" s="432"/>
      <c r="B43" s="238" t="s">
        <v>924</v>
      </c>
      <c r="C43" s="229" t="s">
        <v>996</v>
      </c>
      <c r="D43" s="229"/>
      <c r="E43" s="229">
        <v>180000</v>
      </c>
      <c r="F43" s="229"/>
    </row>
    <row r="44" spans="1:6" ht="12">
      <c r="A44" s="432"/>
      <c r="B44" s="238" t="s">
        <v>734</v>
      </c>
      <c r="C44" s="229" t="s">
        <v>997</v>
      </c>
      <c r="D44" s="229"/>
      <c r="E44" s="229">
        <f>(2500*12)+(1500*12)</f>
        <v>48000</v>
      </c>
      <c r="F44" s="229"/>
    </row>
    <row r="45" spans="1:6" ht="12">
      <c r="A45" s="253"/>
      <c r="B45" s="253"/>
      <c r="C45" s="253"/>
      <c r="D45" s="254">
        <f>SUM(D26:D44)</f>
        <v>0</v>
      </c>
      <c r="E45" s="254">
        <f>SUM(E26:E44)</f>
        <v>700000</v>
      </c>
      <c r="F45" s="254">
        <f>SUM(F26:F44)</f>
        <v>0</v>
      </c>
    </row>
    <row r="46" spans="1:6" ht="12">
      <c r="A46" s="256"/>
      <c r="B46" s="256"/>
      <c r="C46" s="256"/>
      <c r="D46" s="257"/>
      <c r="E46" s="257"/>
      <c r="F46" s="257"/>
    </row>
    <row r="47" spans="1:6" ht="12">
      <c r="A47" s="234"/>
      <c r="B47" s="234"/>
      <c r="C47" s="234"/>
      <c r="D47" s="235">
        <f>D45+D24</f>
        <v>186000</v>
      </c>
      <c r="E47" s="235">
        <f>E45+E24</f>
        <v>1700000</v>
      </c>
      <c r="F47" s="235">
        <f>F45+F24</f>
        <v>1359613</v>
      </c>
    </row>
    <row r="48" spans="1:6" ht="12">
      <c r="A48" s="230"/>
      <c r="B48" s="230"/>
      <c r="C48" s="230"/>
      <c r="D48" s="230"/>
      <c r="E48" s="230"/>
      <c r="F48" s="230"/>
    </row>
    <row r="49" spans="1:6" ht="12.75">
      <c r="A49" s="428">
        <f>D47+E47+F47</f>
        <v>3245613</v>
      </c>
      <c r="B49" s="428"/>
      <c r="C49" s="428"/>
      <c r="D49" s="428"/>
      <c r="E49" s="428"/>
      <c r="F49" s="428"/>
    </row>
  </sheetData>
  <sheetProtection/>
  <mergeCells count="5">
    <mergeCell ref="A1:F1"/>
    <mergeCell ref="B2:C2"/>
    <mergeCell ref="A3:A23"/>
    <mergeCell ref="A26:A44"/>
    <mergeCell ref="A49:F4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2"/>
  <sheetViews>
    <sheetView zoomScalePageLayoutView="0" workbookViewId="0" topLeftCell="A97">
      <selection activeCell="A102" sqref="A102:IV102"/>
    </sheetView>
  </sheetViews>
  <sheetFormatPr defaultColWidth="11.421875" defaultRowHeight="12.75"/>
  <cols>
    <col min="2" max="2" width="40.28125" style="0" customWidth="1"/>
    <col min="3" max="3" width="13.57421875" style="0" customWidth="1"/>
    <col min="4" max="4" width="15.421875" style="0" customWidth="1"/>
  </cols>
  <sheetData>
    <row r="1" spans="1:6" ht="12.75">
      <c r="A1" s="425" t="s">
        <v>1023</v>
      </c>
      <c r="B1" s="425"/>
      <c r="C1" s="425"/>
      <c r="D1" s="425"/>
      <c r="E1" s="425"/>
      <c r="F1" s="425"/>
    </row>
    <row r="2" spans="1:6" ht="12" customHeight="1">
      <c r="A2" s="426" t="s">
        <v>1022</v>
      </c>
      <c r="B2" s="426"/>
      <c r="C2" s="426"/>
      <c r="D2" s="426"/>
      <c r="E2" s="426"/>
      <c r="F2" s="426"/>
    </row>
    <row r="3" spans="1:6" ht="12" customHeight="1">
      <c r="A3" s="426" t="s">
        <v>897</v>
      </c>
      <c r="B3" s="426"/>
      <c r="C3" s="426"/>
      <c r="D3" s="426"/>
      <c r="E3" s="426"/>
      <c r="F3" s="426"/>
    </row>
    <row r="4" spans="1:6" ht="12.75">
      <c r="A4" s="242"/>
      <c r="B4" s="242"/>
      <c r="C4" s="242"/>
      <c r="D4" s="242"/>
      <c r="E4" s="242"/>
      <c r="F4" s="242"/>
    </row>
    <row r="6" spans="1:6" ht="8.25" customHeight="1">
      <c r="A6" s="441" t="s">
        <v>748</v>
      </c>
      <c r="B6" s="441"/>
      <c r="C6" s="260" t="s">
        <v>1024</v>
      </c>
      <c r="D6" s="260" t="s">
        <v>1024</v>
      </c>
      <c r="E6" s="260" t="s">
        <v>1024</v>
      </c>
      <c r="F6" s="442" t="s">
        <v>637</v>
      </c>
    </row>
    <row r="7" spans="1:6" ht="8.25" customHeight="1">
      <c r="A7" s="441"/>
      <c r="B7" s="441"/>
      <c r="C7" s="260" t="s">
        <v>1025</v>
      </c>
      <c r="D7" s="260" t="s">
        <v>1026</v>
      </c>
      <c r="E7" s="260" t="s">
        <v>617</v>
      </c>
      <c r="F7" s="442"/>
    </row>
    <row r="8" spans="1:6" ht="8.25" customHeight="1">
      <c r="A8" s="441"/>
      <c r="B8" s="441"/>
      <c r="C8" s="260"/>
      <c r="D8" s="260" t="s">
        <v>1027</v>
      </c>
      <c r="E8" s="260"/>
      <c r="F8" s="442"/>
    </row>
    <row r="9" spans="1:6" ht="21">
      <c r="A9" s="265" t="s">
        <v>1028</v>
      </c>
      <c r="B9" s="265"/>
      <c r="C9" s="266">
        <f>SUM(C10:C93)</f>
        <v>109522053</v>
      </c>
      <c r="D9" s="266">
        <f>SUM(D10:D93)</f>
        <v>13291192</v>
      </c>
      <c r="E9" s="266">
        <f>SUM(E10:E93)</f>
        <v>0</v>
      </c>
      <c r="F9" s="266">
        <f>SUM(F10:F93)</f>
        <v>122813245</v>
      </c>
    </row>
    <row r="10" spans="1:6" ht="21" customHeight="1">
      <c r="A10" s="261" t="s">
        <v>1029</v>
      </c>
      <c r="B10" s="261" t="s">
        <v>1030</v>
      </c>
      <c r="C10" s="262">
        <v>4831632</v>
      </c>
      <c r="D10" s="262">
        <v>0</v>
      </c>
      <c r="E10" s="262">
        <v>0</v>
      </c>
      <c r="F10" s="262">
        <v>4831632</v>
      </c>
    </row>
    <row r="11" spans="1:6" ht="21" customHeight="1">
      <c r="A11" s="261" t="s">
        <v>1031</v>
      </c>
      <c r="B11" s="261" t="s">
        <v>1032</v>
      </c>
      <c r="C11" s="262">
        <v>840000</v>
      </c>
      <c r="D11" s="262">
        <v>0</v>
      </c>
      <c r="E11" s="262">
        <v>0</v>
      </c>
      <c r="F11" s="262">
        <v>840000</v>
      </c>
    </row>
    <row r="12" spans="1:6" ht="21" customHeight="1">
      <c r="A12" s="261" t="s">
        <v>1033</v>
      </c>
      <c r="B12" s="261" t="s">
        <v>1034</v>
      </c>
      <c r="C12" s="262">
        <v>5848920</v>
      </c>
      <c r="D12" s="262">
        <v>0</v>
      </c>
      <c r="E12" s="262">
        <v>0</v>
      </c>
      <c r="F12" s="262">
        <v>5848920</v>
      </c>
    </row>
    <row r="13" spans="1:6" ht="21" customHeight="1">
      <c r="A13" s="261" t="s">
        <v>1035</v>
      </c>
      <c r="B13" s="261" t="s">
        <v>1036</v>
      </c>
      <c r="C13" s="262">
        <v>0</v>
      </c>
      <c r="D13" s="262">
        <v>650500</v>
      </c>
      <c r="E13" s="262">
        <v>0</v>
      </c>
      <c r="F13" s="262">
        <v>650500</v>
      </c>
    </row>
    <row r="14" spans="1:6" ht="21" customHeight="1">
      <c r="A14" s="261" t="s">
        <v>1037</v>
      </c>
      <c r="B14" s="261" t="s">
        <v>1038</v>
      </c>
      <c r="C14" s="262">
        <v>56364</v>
      </c>
      <c r="D14" s="262">
        <v>0</v>
      </c>
      <c r="E14" s="262">
        <v>0</v>
      </c>
      <c r="F14" s="262">
        <v>56364</v>
      </c>
    </row>
    <row r="15" spans="1:6" ht="21" customHeight="1">
      <c r="A15" s="261" t="s">
        <v>1039</v>
      </c>
      <c r="B15" s="261" t="s">
        <v>1038</v>
      </c>
      <c r="C15" s="262">
        <v>55124836</v>
      </c>
      <c r="D15" s="262">
        <v>0</v>
      </c>
      <c r="E15" s="262">
        <v>0</v>
      </c>
      <c r="F15" s="262">
        <v>55124836</v>
      </c>
    </row>
    <row r="16" spans="1:6" ht="21" customHeight="1">
      <c r="A16" s="261" t="s">
        <v>1040</v>
      </c>
      <c r="B16" s="261" t="s">
        <v>1036</v>
      </c>
      <c r="C16" s="262">
        <v>0</v>
      </c>
      <c r="D16" s="262">
        <v>960000</v>
      </c>
      <c r="E16" s="262">
        <v>0</v>
      </c>
      <c r="F16" s="262">
        <v>960000</v>
      </c>
    </row>
    <row r="17" spans="1:6" ht="21" customHeight="1">
      <c r="A17" s="261" t="s">
        <v>1041</v>
      </c>
      <c r="B17" s="261" t="s">
        <v>22</v>
      </c>
      <c r="C17" s="262">
        <v>905090</v>
      </c>
      <c r="D17" s="262">
        <v>0</v>
      </c>
      <c r="E17" s="262">
        <v>0</v>
      </c>
      <c r="F17" s="262">
        <v>905090</v>
      </c>
    </row>
    <row r="18" spans="1:6" ht="21" customHeight="1">
      <c r="A18" s="261" t="s">
        <v>1042</v>
      </c>
      <c r="B18" s="261" t="s">
        <v>1043</v>
      </c>
      <c r="C18" s="262">
        <v>498460</v>
      </c>
      <c r="D18" s="262">
        <v>0</v>
      </c>
      <c r="E18" s="262">
        <v>0</v>
      </c>
      <c r="F18" s="262">
        <v>498460</v>
      </c>
    </row>
    <row r="19" spans="1:6" ht="21" customHeight="1">
      <c r="A19" s="261" t="s">
        <v>1044</v>
      </c>
      <c r="B19" s="261" t="s">
        <v>1045</v>
      </c>
      <c r="C19" s="262">
        <v>395488</v>
      </c>
      <c r="D19" s="262">
        <v>0</v>
      </c>
      <c r="E19" s="262">
        <v>0</v>
      </c>
      <c r="F19" s="262">
        <v>395488</v>
      </c>
    </row>
    <row r="20" spans="1:6" ht="21" customHeight="1">
      <c r="A20" s="261" t="s">
        <v>1046</v>
      </c>
      <c r="B20" s="261" t="s">
        <v>1047</v>
      </c>
      <c r="C20" s="262">
        <v>201676</v>
      </c>
      <c r="D20" s="262">
        <v>0</v>
      </c>
      <c r="E20" s="262">
        <v>0</v>
      </c>
      <c r="F20" s="262">
        <v>201676</v>
      </c>
    </row>
    <row r="21" spans="1:6" ht="21" customHeight="1">
      <c r="A21" s="261" t="s">
        <v>1048</v>
      </c>
      <c r="B21" s="261" t="s">
        <v>1049</v>
      </c>
      <c r="C21" s="262">
        <v>26920</v>
      </c>
      <c r="D21" s="262">
        <v>0</v>
      </c>
      <c r="E21" s="262">
        <v>0</v>
      </c>
      <c r="F21" s="262">
        <v>26920</v>
      </c>
    </row>
    <row r="22" spans="1:6" ht="21" customHeight="1">
      <c r="A22" s="261" t="s">
        <v>1050</v>
      </c>
      <c r="B22" s="261" t="s">
        <v>1051</v>
      </c>
      <c r="C22" s="262">
        <v>6446285</v>
      </c>
      <c r="D22" s="262">
        <v>0</v>
      </c>
      <c r="E22" s="262">
        <v>0</v>
      </c>
      <c r="F22" s="262">
        <v>6446285</v>
      </c>
    </row>
    <row r="23" spans="1:6" ht="21" customHeight="1">
      <c r="A23" s="261" t="s">
        <v>1052</v>
      </c>
      <c r="B23" s="261" t="s">
        <v>1053</v>
      </c>
      <c r="C23" s="262">
        <v>5483971</v>
      </c>
      <c r="D23" s="262">
        <v>0</v>
      </c>
      <c r="E23" s="262">
        <v>0</v>
      </c>
      <c r="F23" s="262">
        <v>5483971</v>
      </c>
    </row>
    <row r="24" spans="1:6" ht="21" customHeight="1">
      <c r="A24" s="261" t="s">
        <v>1054</v>
      </c>
      <c r="B24" s="261" t="s">
        <v>1055</v>
      </c>
      <c r="C24" s="262">
        <v>10637039</v>
      </c>
      <c r="D24" s="262">
        <v>0</v>
      </c>
      <c r="E24" s="262">
        <v>0</v>
      </c>
      <c r="F24" s="262">
        <v>10637039</v>
      </c>
    </row>
    <row r="25" spans="1:6" ht="21" customHeight="1">
      <c r="A25" s="261" t="s">
        <v>1056</v>
      </c>
      <c r="B25" s="261" t="s">
        <v>1057</v>
      </c>
      <c r="C25" s="262">
        <v>480000</v>
      </c>
      <c r="D25" s="262">
        <v>0</v>
      </c>
      <c r="E25" s="262">
        <v>0</v>
      </c>
      <c r="F25" s="262">
        <v>480000</v>
      </c>
    </row>
    <row r="26" spans="1:6" ht="21" customHeight="1">
      <c r="A26" s="261" t="s">
        <v>1058</v>
      </c>
      <c r="B26" s="261" t="s">
        <v>1059</v>
      </c>
      <c r="C26" s="262">
        <v>824583</v>
      </c>
      <c r="D26" s="262">
        <v>0</v>
      </c>
      <c r="E26" s="262">
        <v>0</v>
      </c>
      <c r="F26" s="262">
        <v>824583</v>
      </c>
    </row>
    <row r="27" spans="1:6" ht="21" customHeight="1">
      <c r="A27" s="261" t="s">
        <v>1060</v>
      </c>
      <c r="B27" s="261" t="s">
        <v>1061</v>
      </c>
      <c r="C27" s="262">
        <v>170000</v>
      </c>
      <c r="D27" s="262">
        <v>0</v>
      </c>
      <c r="E27" s="262">
        <v>0</v>
      </c>
      <c r="F27" s="262">
        <v>170000</v>
      </c>
    </row>
    <row r="28" spans="1:6" ht="21" customHeight="1">
      <c r="A28" s="261" t="s">
        <v>1062</v>
      </c>
      <c r="B28" s="261" t="s">
        <v>1063</v>
      </c>
      <c r="C28" s="262">
        <v>205000</v>
      </c>
      <c r="D28" s="262">
        <v>536780</v>
      </c>
      <c r="E28" s="262">
        <v>0</v>
      </c>
      <c r="F28" s="262">
        <v>741780</v>
      </c>
    </row>
    <row r="29" spans="1:6" ht="21" customHeight="1">
      <c r="A29" s="261" t="s">
        <v>1064</v>
      </c>
      <c r="B29" s="261" t="s">
        <v>1065</v>
      </c>
      <c r="C29" s="262">
        <v>0</v>
      </c>
      <c r="D29" s="262">
        <v>23400</v>
      </c>
      <c r="E29" s="262">
        <v>0</v>
      </c>
      <c r="F29" s="262">
        <v>23400</v>
      </c>
    </row>
    <row r="30" spans="1:6" ht="21" customHeight="1">
      <c r="A30" s="261" t="s">
        <v>1066</v>
      </c>
      <c r="B30" s="261" t="s">
        <v>1067</v>
      </c>
      <c r="C30" s="262">
        <v>0</v>
      </c>
      <c r="D30" s="262">
        <v>73350</v>
      </c>
      <c r="E30" s="262">
        <v>0</v>
      </c>
      <c r="F30" s="262">
        <v>73350</v>
      </c>
    </row>
    <row r="31" spans="1:6" ht="21" customHeight="1">
      <c r="A31" s="261" t="s">
        <v>1068</v>
      </c>
      <c r="B31" s="261" t="s">
        <v>1069</v>
      </c>
      <c r="C31" s="262">
        <v>0</v>
      </c>
      <c r="D31" s="262">
        <v>140000</v>
      </c>
      <c r="E31" s="262">
        <v>0</v>
      </c>
      <c r="F31" s="262">
        <v>140000</v>
      </c>
    </row>
    <row r="32" spans="1:6" ht="21" customHeight="1">
      <c r="A32" s="261" t="s">
        <v>1070</v>
      </c>
      <c r="B32" s="261" t="s">
        <v>48</v>
      </c>
      <c r="C32" s="262">
        <v>0</v>
      </c>
      <c r="D32" s="262">
        <v>10000</v>
      </c>
      <c r="E32" s="262">
        <v>0</v>
      </c>
      <c r="F32" s="262">
        <v>10000</v>
      </c>
    </row>
    <row r="33" spans="1:6" ht="21" customHeight="1">
      <c r="A33" s="261" t="s">
        <v>1071</v>
      </c>
      <c r="B33" s="261" t="s">
        <v>1072</v>
      </c>
      <c r="C33" s="262">
        <v>800</v>
      </c>
      <c r="D33" s="262">
        <v>184559</v>
      </c>
      <c r="E33" s="262">
        <v>0</v>
      </c>
      <c r="F33" s="262">
        <v>185359</v>
      </c>
    </row>
    <row r="34" spans="1:6" ht="21" customHeight="1">
      <c r="A34" s="261" t="s">
        <v>1073</v>
      </c>
      <c r="B34" s="261" t="s">
        <v>1074</v>
      </c>
      <c r="C34" s="262">
        <v>3500</v>
      </c>
      <c r="D34" s="262">
        <v>1044704</v>
      </c>
      <c r="E34" s="262">
        <v>0</v>
      </c>
      <c r="F34" s="262">
        <v>1048204</v>
      </c>
    </row>
    <row r="35" spans="1:6" ht="21" customHeight="1">
      <c r="A35" s="261" t="s">
        <v>1075</v>
      </c>
      <c r="B35" s="261" t="s">
        <v>1076</v>
      </c>
      <c r="C35" s="262">
        <v>230000</v>
      </c>
      <c r="D35" s="262">
        <v>182000</v>
      </c>
      <c r="E35" s="262">
        <v>0</v>
      </c>
      <c r="F35" s="262">
        <v>412000</v>
      </c>
    </row>
    <row r="36" spans="1:6" ht="21" customHeight="1">
      <c r="A36" s="261" t="s">
        <v>1077</v>
      </c>
      <c r="B36" s="261" t="s">
        <v>1078</v>
      </c>
      <c r="C36" s="262">
        <v>0</v>
      </c>
      <c r="D36" s="262">
        <v>560</v>
      </c>
      <c r="E36" s="262">
        <v>0</v>
      </c>
      <c r="F36" s="262">
        <v>560</v>
      </c>
    </row>
    <row r="37" spans="1:6" ht="21" customHeight="1">
      <c r="A37" s="261" t="s">
        <v>1079</v>
      </c>
      <c r="B37" s="261" t="s">
        <v>1080</v>
      </c>
      <c r="C37" s="262">
        <v>0</v>
      </c>
      <c r="D37" s="262">
        <v>32000</v>
      </c>
      <c r="E37" s="262">
        <v>0</v>
      </c>
      <c r="F37" s="262">
        <v>32000</v>
      </c>
    </row>
    <row r="38" spans="1:6" ht="21" customHeight="1">
      <c r="A38" s="261" t="s">
        <v>1081</v>
      </c>
      <c r="B38" s="261" t="s">
        <v>1082</v>
      </c>
      <c r="C38" s="262">
        <v>0</v>
      </c>
      <c r="D38" s="262">
        <v>49000</v>
      </c>
      <c r="E38" s="262">
        <v>0</v>
      </c>
      <c r="F38" s="262">
        <v>49000</v>
      </c>
    </row>
    <row r="39" spans="1:6" ht="21" customHeight="1">
      <c r="A39" s="261" t="s">
        <v>1083</v>
      </c>
      <c r="B39" s="261" t="s">
        <v>1084</v>
      </c>
      <c r="C39" s="262">
        <v>0</v>
      </c>
      <c r="D39" s="262">
        <v>5000</v>
      </c>
      <c r="E39" s="262">
        <v>0</v>
      </c>
      <c r="F39" s="262">
        <v>5000</v>
      </c>
    </row>
    <row r="40" spans="1:6" ht="21" customHeight="1">
      <c r="A40" s="261" t="s">
        <v>1085</v>
      </c>
      <c r="B40" s="261" t="s">
        <v>510</v>
      </c>
      <c r="C40" s="262">
        <v>50000</v>
      </c>
      <c r="D40" s="262">
        <v>110000</v>
      </c>
      <c r="E40" s="262">
        <v>0</v>
      </c>
      <c r="F40" s="262">
        <v>160000</v>
      </c>
    </row>
    <row r="41" spans="1:6" ht="21" customHeight="1">
      <c r="A41" s="261" t="s">
        <v>1086</v>
      </c>
      <c r="B41" s="261" t="s">
        <v>60</v>
      </c>
      <c r="C41" s="262">
        <v>0</v>
      </c>
      <c r="D41" s="262">
        <v>40000</v>
      </c>
      <c r="E41" s="262">
        <v>0</v>
      </c>
      <c r="F41" s="262">
        <v>40000</v>
      </c>
    </row>
    <row r="42" spans="1:6" ht="21" customHeight="1">
      <c r="A42" s="261" t="s">
        <v>1087</v>
      </c>
      <c r="B42" s="261" t="s">
        <v>917</v>
      </c>
      <c r="C42" s="262">
        <v>175000</v>
      </c>
      <c r="D42" s="262">
        <v>393760</v>
      </c>
      <c r="E42" s="262">
        <v>0</v>
      </c>
      <c r="F42" s="262">
        <v>568760</v>
      </c>
    </row>
    <row r="43" spans="1:6" ht="21" customHeight="1">
      <c r="A43" s="261" t="s">
        <v>1088</v>
      </c>
      <c r="B43" s="261" t="s">
        <v>1089</v>
      </c>
      <c r="C43" s="262">
        <v>0</v>
      </c>
      <c r="D43" s="262">
        <v>655199</v>
      </c>
      <c r="E43" s="262">
        <v>0</v>
      </c>
      <c r="F43" s="262">
        <v>655199</v>
      </c>
    </row>
    <row r="44" spans="1:6" ht="21" customHeight="1">
      <c r="A44" s="261" t="s">
        <v>1090</v>
      </c>
      <c r="B44" s="261" t="s">
        <v>1091</v>
      </c>
      <c r="C44" s="262">
        <v>0</v>
      </c>
      <c r="D44" s="262">
        <v>15000</v>
      </c>
      <c r="E44" s="262">
        <v>0</v>
      </c>
      <c r="F44" s="262">
        <v>15000</v>
      </c>
    </row>
    <row r="45" spans="1:6" ht="21" customHeight="1">
      <c r="A45" s="261" t="s">
        <v>1092</v>
      </c>
      <c r="B45" s="261" t="s">
        <v>1093</v>
      </c>
      <c r="C45" s="262">
        <v>0</v>
      </c>
      <c r="D45" s="262">
        <v>19000</v>
      </c>
      <c r="E45" s="262">
        <v>0</v>
      </c>
      <c r="F45" s="262">
        <v>19000</v>
      </c>
    </row>
    <row r="46" spans="1:6" ht="21" customHeight="1">
      <c r="A46" s="261" t="s">
        <v>1094</v>
      </c>
      <c r="B46" s="261" t="s">
        <v>1095</v>
      </c>
      <c r="C46" s="262">
        <v>0</v>
      </c>
      <c r="D46" s="262">
        <v>50000</v>
      </c>
      <c r="E46" s="262">
        <v>0</v>
      </c>
      <c r="F46" s="262">
        <v>50000</v>
      </c>
    </row>
    <row r="47" spans="1:6" ht="21" customHeight="1">
      <c r="A47" s="261" t="s">
        <v>1096</v>
      </c>
      <c r="B47" s="261" t="s">
        <v>1097</v>
      </c>
      <c r="C47" s="262">
        <v>0</v>
      </c>
      <c r="D47" s="262">
        <v>6000</v>
      </c>
      <c r="E47" s="262">
        <v>0</v>
      </c>
      <c r="F47" s="262">
        <v>6000</v>
      </c>
    </row>
    <row r="48" spans="1:6" ht="21" customHeight="1">
      <c r="A48" s="261" t="s">
        <v>1098</v>
      </c>
      <c r="B48" s="261" t="s">
        <v>1099</v>
      </c>
      <c r="C48" s="262">
        <v>0</v>
      </c>
      <c r="D48" s="262">
        <v>15000</v>
      </c>
      <c r="E48" s="262">
        <v>0</v>
      </c>
      <c r="F48" s="262">
        <v>15000</v>
      </c>
    </row>
    <row r="49" spans="1:6" ht="21" customHeight="1">
      <c r="A49" s="261" t="s">
        <v>1100</v>
      </c>
      <c r="B49" s="261" t="s">
        <v>1101</v>
      </c>
      <c r="C49" s="262">
        <v>0</v>
      </c>
      <c r="D49" s="262">
        <v>15000</v>
      </c>
      <c r="E49" s="262">
        <v>0</v>
      </c>
      <c r="F49" s="262">
        <v>15000</v>
      </c>
    </row>
    <row r="50" spans="1:6" ht="21" customHeight="1">
      <c r="A50" s="261" t="s">
        <v>1102</v>
      </c>
      <c r="B50" s="261" t="s">
        <v>1103</v>
      </c>
      <c r="C50" s="262">
        <v>0</v>
      </c>
      <c r="D50" s="262">
        <v>15000</v>
      </c>
      <c r="E50" s="262">
        <v>0</v>
      </c>
      <c r="F50" s="262">
        <v>15000</v>
      </c>
    </row>
    <row r="51" spans="1:6" ht="21" customHeight="1">
      <c r="A51" s="261" t="s">
        <v>1104</v>
      </c>
      <c r="B51" s="261" t="s">
        <v>1105</v>
      </c>
      <c r="C51" s="262">
        <v>50000</v>
      </c>
      <c r="D51" s="262">
        <v>55000</v>
      </c>
      <c r="E51" s="262">
        <v>0</v>
      </c>
      <c r="F51" s="262">
        <v>105000</v>
      </c>
    </row>
    <row r="52" spans="1:6" ht="21" customHeight="1">
      <c r="A52" s="261" t="s">
        <v>1106</v>
      </c>
      <c r="B52" s="261" t="s">
        <v>1107</v>
      </c>
      <c r="C52" s="262">
        <v>50000</v>
      </c>
      <c r="D52" s="262">
        <v>65000</v>
      </c>
      <c r="E52" s="262">
        <v>0</v>
      </c>
      <c r="F52" s="262">
        <v>115000</v>
      </c>
    </row>
    <row r="53" spans="1:6" ht="21" customHeight="1">
      <c r="A53" s="261" t="s">
        <v>1108</v>
      </c>
      <c r="B53" s="261" t="s">
        <v>1109</v>
      </c>
      <c r="C53" s="262">
        <v>0</v>
      </c>
      <c r="D53" s="262">
        <v>5860</v>
      </c>
      <c r="E53" s="262">
        <v>0</v>
      </c>
      <c r="F53" s="262">
        <v>5860</v>
      </c>
    </row>
    <row r="54" spans="1:6" ht="21" customHeight="1">
      <c r="A54" s="261" t="s">
        <v>1110</v>
      </c>
      <c r="B54" s="261" t="s">
        <v>1111</v>
      </c>
      <c r="C54" s="262">
        <v>0</v>
      </c>
      <c r="D54" s="262">
        <v>25200</v>
      </c>
      <c r="E54" s="262">
        <v>0</v>
      </c>
      <c r="F54" s="262">
        <v>25200</v>
      </c>
    </row>
    <row r="55" spans="1:6" ht="21" customHeight="1">
      <c r="A55" s="261" t="s">
        <v>1112</v>
      </c>
      <c r="B55" s="261" t="s">
        <v>1113</v>
      </c>
      <c r="C55" s="262">
        <v>832508</v>
      </c>
      <c r="D55" s="262">
        <v>332755</v>
      </c>
      <c r="E55" s="262">
        <v>0</v>
      </c>
      <c r="F55" s="262">
        <v>1165263</v>
      </c>
    </row>
    <row r="56" spans="1:6" ht="21" customHeight="1">
      <c r="A56" s="261" t="s">
        <v>1114</v>
      </c>
      <c r="B56" s="261" t="s">
        <v>1115</v>
      </c>
      <c r="C56" s="262">
        <v>18000</v>
      </c>
      <c r="D56" s="262">
        <v>77077</v>
      </c>
      <c r="E56" s="262">
        <v>0</v>
      </c>
      <c r="F56" s="262">
        <v>95077</v>
      </c>
    </row>
    <row r="57" spans="1:6" ht="21" customHeight="1">
      <c r="A57" s="261" t="s">
        <v>1116</v>
      </c>
      <c r="B57" s="261" t="s">
        <v>1117</v>
      </c>
      <c r="C57" s="262">
        <v>0</v>
      </c>
      <c r="D57" s="262">
        <v>208120</v>
      </c>
      <c r="E57" s="262">
        <v>0</v>
      </c>
      <c r="F57" s="262">
        <v>208120</v>
      </c>
    </row>
    <row r="58" spans="1:6" ht="21" customHeight="1">
      <c r="A58" s="261" t="s">
        <v>1118</v>
      </c>
      <c r="B58" s="261" t="s">
        <v>1119</v>
      </c>
      <c r="C58" s="262">
        <v>0</v>
      </c>
      <c r="D58" s="262">
        <v>307265</v>
      </c>
      <c r="E58" s="262">
        <v>0</v>
      </c>
      <c r="F58" s="262">
        <v>307265</v>
      </c>
    </row>
    <row r="59" spans="1:6" ht="21" customHeight="1">
      <c r="A59" s="261" t="s">
        <v>1120</v>
      </c>
      <c r="B59" s="261" t="s">
        <v>1121</v>
      </c>
      <c r="C59" s="262">
        <v>830000</v>
      </c>
      <c r="D59" s="262">
        <v>0</v>
      </c>
      <c r="E59" s="262">
        <v>0</v>
      </c>
      <c r="F59" s="262">
        <v>830000</v>
      </c>
    </row>
    <row r="60" spans="1:6" ht="21" customHeight="1">
      <c r="A60" s="261" t="s">
        <v>1122</v>
      </c>
      <c r="B60" s="261" t="s">
        <v>1123</v>
      </c>
      <c r="C60" s="262">
        <v>600000</v>
      </c>
      <c r="D60" s="262">
        <v>0</v>
      </c>
      <c r="E60" s="262">
        <v>0</v>
      </c>
      <c r="F60" s="262">
        <v>600000</v>
      </c>
    </row>
    <row r="61" spans="1:6" ht="21" customHeight="1">
      <c r="A61" s="261" t="s">
        <v>1124</v>
      </c>
      <c r="B61" s="261" t="s">
        <v>1125</v>
      </c>
      <c r="C61" s="262">
        <v>145000</v>
      </c>
      <c r="D61" s="262">
        <v>0</v>
      </c>
      <c r="E61" s="262">
        <v>0</v>
      </c>
      <c r="F61" s="262">
        <v>145000</v>
      </c>
    </row>
    <row r="62" spans="1:6" ht="21" customHeight="1">
      <c r="A62" s="261" t="s">
        <v>1126</v>
      </c>
      <c r="B62" s="261" t="s">
        <v>1127</v>
      </c>
      <c r="C62" s="262">
        <v>700000</v>
      </c>
      <c r="D62" s="262">
        <v>0</v>
      </c>
      <c r="E62" s="262">
        <v>0</v>
      </c>
      <c r="F62" s="262">
        <v>700000</v>
      </c>
    </row>
    <row r="63" spans="1:6" ht="21" customHeight="1">
      <c r="A63" s="261" t="s">
        <v>1128</v>
      </c>
      <c r="B63" s="261" t="s">
        <v>1129</v>
      </c>
      <c r="C63" s="262">
        <v>0</v>
      </c>
      <c r="D63" s="262">
        <v>31900</v>
      </c>
      <c r="E63" s="262">
        <v>0</v>
      </c>
      <c r="F63" s="262">
        <v>31900</v>
      </c>
    </row>
    <row r="64" spans="1:6" ht="21" customHeight="1">
      <c r="A64" s="261" t="s">
        <v>1130</v>
      </c>
      <c r="B64" s="261" t="s">
        <v>1131</v>
      </c>
      <c r="C64" s="262">
        <v>0</v>
      </c>
      <c r="D64" s="262">
        <v>10000</v>
      </c>
      <c r="E64" s="262">
        <v>0</v>
      </c>
      <c r="F64" s="262">
        <v>10000</v>
      </c>
    </row>
    <row r="65" spans="1:6" ht="21" customHeight="1">
      <c r="A65" s="261" t="s">
        <v>1132</v>
      </c>
      <c r="B65" s="261" t="s">
        <v>1133</v>
      </c>
      <c r="C65" s="262">
        <v>1000000</v>
      </c>
      <c r="D65" s="262">
        <v>0</v>
      </c>
      <c r="E65" s="262">
        <v>0</v>
      </c>
      <c r="F65" s="262">
        <v>1000000</v>
      </c>
    </row>
    <row r="66" spans="1:6" ht="21" customHeight="1">
      <c r="A66" s="261" t="s">
        <v>1134</v>
      </c>
      <c r="B66" s="261" t="s">
        <v>1135</v>
      </c>
      <c r="C66" s="262">
        <v>800000</v>
      </c>
      <c r="D66" s="262">
        <v>30000</v>
      </c>
      <c r="E66" s="262">
        <v>0</v>
      </c>
      <c r="F66" s="262">
        <v>830000</v>
      </c>
    </row>
    <row r="67" spans="1:6" ht="21" customHeight="1">
      <c r="A67" s="261" t="s">
        <v>1136</v>
      </c>
      <c r="B67" s="261" t="s">
        <v>1137</v>
      </c>
      <c r="C67" s="262">
        <v>3500000</v>
      </c>
      <c r="D67" s="262">
        <v>30000</v>
      </c>
      <c r="E67" s="262">
        <v>0</v>
      </c>
      <c r="F67" s="262">
        <v>3530000</v>
      </c>
    </row>
    <row r="68" spans="1:6" ht="21" customHeight="1">
      <c r="A68" s="261" t="s">
        <v>1138</v>
      </c>
      <c r="B68" s="261" t="s">
        <v>1139</v>
      </c>
      <c r="C68" s="262">
        <v>0</v>
      </c>
      <c r="D68" s="262">
        <v>6000</v>
      </c>
      <c r="E68" s="262">
        <v>0</v>
      </c>
      <c r="F68" s="262">
        <v>6000</v>
      </c>
    </row>
    <row r="69" spans="1:6" ht="21" customHeight="1">
      <c r="A69" s="261" t="s">
        <v>1140</v>
      </c>
      <c r="B69" s="261" t="s">
        <v>1141</v>
      </c>
      <c r="C69" s="262">
        <v>0</v>
      </c>
      <c r="D69" s="262">
        <v>1560</v>
      </c>
      <c r="E69" s="262">
        <v>0</v>
      </c>
      <c r="F69" s="262">
        <v>1560</v>
      </c>
    </row>
    <row r="70" spans="1:6" ht="21" customHeight="1">
      <c r="A70" s="261" t="s">
        <v>1142</v>
      </c>
      <c r="B70" s="261" t="s">
        <v>1143</v>
      </c>
      <c r="C70" s="262">
        <v>0</v>
      </c>
      <c r="D70" s="262">
        <v>40000</v>
      </c>
      <c r="E70" s="262">
        <v>0</v>
      </c>
      <c r="F70" s="262">
        <v>40000</v>
      </c>
    </row>
    <row r="71" spans="1:6" ht="21" customHeight="1">
      <c r="A71" s="261" t="s">
        <v>1144</v>
      </c>
      <c r="B71" s="261" t="s">
        <v>1145</v>
      </c>
      <c r="C71" s="262">
        <v>0</v>
      </c>
      <c r="D71" s="262">
        <v>20000</v>
      </c>
      <c r="E71" s="262">
        <v>0</v>
      </c>
      <c r="F71" s="262">
        <v>20000</v>
      </c>
    </row>
    <row r="72" spans="1:6" ht="21" customHeight="1">
      <c r="A72" s="261" t="s">
        <v>1146</v>
      </c>
      <c r="B72" s="261" t="s">
        <v>86</v>
      </c>
      <c r="C72" s="262">
        <v>0</v>
      </c>
      <c r="D72" s="262">
        <v>34900</v>
      </c>
      <c r="E72" s="262">
        <v>0</v>
      </c>
      <c r="F72" s="262">
        <v>34900</v>
      </c>
    </row>
    <row r="73" spans="1:6" ht="21" customHeight="1">
      <c r="A73" s="261" t="s">
        <v>1147</v>
      </c>
      <c r="B73" s="261" t="s">
        <v>86</v>
      </c>
      <c r="C73" s="262">
        <v>30000</v>
      </c>
      <c r="D73" s="262">
        <v>0</v>
      </c>
      <c r="E73" s="262">
        <v>0</v>
      </c>
      <c r="F73" s="262">
        <v>30000</v>
      </c>
    </row>
    <row r="74" spans="1:6" ht="21" customHeight="1">
      <c r="A74" s="261" t="s">
        <v>1148</v>
      </c>
      <c r="B74" s="261" t="s">
        <v>1149</v>
      </c>
      <c r="C74" s="262">
        <v>0</v>
      </c>
      <c r="D74" s="262">
        <v>526585</v>
      </c>
      <c r="E74" s="262">
        <v>0</v>
      </c>
      <c r="F74" s="262">
        <v>526585</v>
      </c>
    </row>
    <row r="75" spans="1:6" ht="21" customHeight="1">
      <c r="A75" s="261" t="s">
        <v>1150</v>
      </c>
      <c r="B75" s="261" t="s">
        <v>1151</v>
      </c>
      <c r="C75" s="262">
        <v>0</v>
      </c>
      <c r="D75" s="262">
        <v>72900</v>
      </c>
      <c r="E75" s="262">
        <v>0</v>
      </c>
      <c r="F75" s="262">
        <v>72900</v>
      </c>
    </row>
    <row r="76" spans="1:6" ht="21" customHeight="1">
      <c r="A76" s="261" t="s">
        <v>1152</v>
      </c>
      <c r="B76" s="261" t="s">
        <v>1153</v>
      </c>
      <c r="C76" s="262">
        <v>30000</v>
      </c>
      <c r="D76" s="262">
        <v>264774</v>
      </c>
      <c r="E76" s="262">
        <v>0</v>
      </c>
      <c r="F76" s="262">
        <v>294774</v>
      </c>
    </row>
    <row r="77" spans="1:6" ht="21" customHeight="1">
      <c r="A77" s="261" t="s">
        <v>1154</v>
      </c>
      <c r="B77" s="261" t="s">
        <v>1155</v>
      </c>
      <c r="C77" s="262">
        <v>0</v>
      </c>
      <c r="D77" s="262">
        <v>110000</v>
      </c>
      <c r="E77" s="262">
        <v>0</v>
      </c>
      <c r="F77" s="262">
        <v>110000</v>
      </c>
    </row>
    <row r="78" spans="1:6" ht="21" customHeight="1">
      <c r="A78" s="261" t="s">
        <v>1156</v>
      </c>
      <c r="B78" s="261" t="s">
        <v>1157</v>
      </c>
      <c r="C78" s="262">
        <v>0</v>
      </c>
      <c r="D78" s="262">
        <v>272000</v>
      </c>
      <c r="E78" s="262">
        <v>0</v>
      </c>
      <c r="F78" s="262">
        <v>272000</v>
      </c>
    </row>
    <row r="79" spans="1:6" ht="21" customHeight="1">
      <c r="A79" s="261" t="s">
        <v>1158</v>
      </c>
      <c r="B79" s="261" t="s">
        <v>1159</v>
      </c>
      <c r="C79" s="262">
        <v>110000</v>
      </c>
      <c r="D79" s="262">
        <v>3020</v>
      </c>
      <c r="E79" s="262">
        <v>0</v>
      </c>
      <c r="F79" s="262">
        <v>113020</v>
      </c>
    </row>
    <row r="80" spans="1:6" ht="21" customHeight="1">
      <c r="A80" s="261" t="s">
        <v>1160</v>
      </c>
      <c r="B80" s="261" t="s">
        <v>1161</v>
      </c>
      <c r="C80" s="262">
        <v>0</v>
      </c>
      <c r="D80" s="262">
        <v>11700</v>
      </c>
      <c r="E80" s="262">
        <v>0</v>
      </c>
      <c r="F80" s="262">
        <v>11700</v>
      </c>
    </row>
    <row r="81" spans="1:6" ht="21" customHeight="1">
      <c r="A81" s="261" t="s">
        <v>1162</v>
      </c>
      <c r="B81" s="261" t="s">
        <v>1163</v>
      </c>
      <c r="C81" s="262">
        <v>513360</v>
      </c>
      <c r="D81" s="262">
        <v>67500</v>
      </c>
      <c r="E81" s="262">
        <v>0</v>
      </c>
      <c r="F81" s="262">
        <v>580860</v>
      </c>
    </row>
    <row r="82" spans="1:6" ht="21" customHeight="1">
      <c r="A82" s="261" t="s">
        <v>1164</v>
      </c>
      <c r="B82" s="261" t="s">
        <v>1165</v>
      </c>
      <c r="C82" s="262">
        <v>0</v>
      </c>
      <c r="D82" s="262">
        <v>35600</v>
      </c>
      <c r="E82" s="262">
        <v>0</v>
      </c>
      <c r="F82" s="262">
        <v>35600</v>
      </c>
    </row>
    <row r="83" spans="1:6" ht="21" customHeight="1">
      <c r="A83" s="261" t="s">
        <v>1166</v>
      </c>
      <c r="B83" s="261" t="s">
        <v>1167</v>
      </c>
      <c r="C83" s="262">
        <v>2000</v>
      </c>
      <c r="D83" s="262">
        <v>58170</v>
      </c>
      <c r="E83" s="262">
        <v>0</v>
      </c>
      <c r="F83" s="262">
        <v>60170</v>
      </c>
    </row>
    <row r="84" spans="1:6" ht="21" customHeight="1">
      <c r="A84" s="261" t="s">
        <v>1168</v>
      </c>
      <c r="B84" s="261" t="s">
        <v>1169</v>
      </c>
      <c r="C84" s="262">
        <v>1010700</v>
      </c>
      <c r="D84" s="262">
        <v>1699644</v>
      </c>
      <c r="E84" s="262">
        <v>0</v>
      </c>
      <c r="F84" s="262">
        <v>2710344</v>
      </c>
    </row>
    <row r="85" spans="1:6" ht="21" customHeight="1">
      <c r="A85" s="261" t="s">
        <v>1170</v>
      </c>
      <c r="B85" s="261" t="s">
        <v>1171</v>
      </c>
      <c r="C85" s="262">
        <v>2903160</v>
      </c>
      <c r="D85" s="262">
        <v>2098680</v>
      </c>
      <c r="E85" s="262">
        <v>0</v>
      </c>
      <c r="F85" s="262">
        <v>5001840</v>
      </c>
    </row>
    <row r="86" spans="1:6" ht="21" customHeight="1">
      <c r="A86" s="261" t="s">
        <v>1172</v>
      </c>
      <c r="B86" s="261" t="s">
        <v>1173</v>
      </c>
      <c r="C86" s="262">
        <v>261284</v>
      </c>
      <c r="D86" s="262">
        <v>188346</v>
      </c>
      <c r="E86" s="262">
        <v>0</v>
      </c>
      <c r="F86" s="262">
        <v>449630</v>
      </c>
    </row>
    <row r="87" spans="1:6" ht="21" customHeight="1">
      <c r="A87" s="261" t="s">
        <v>1174</v>
      </c>
      <c r="B87" s="261" t="s">
        <v>1175</v>
      </c>
      <c r="C87" s="262">
        <v>141600</v>
      </c>
      <c r="D87" s="262">
        <v>105600</v>
      </c>
      <c r="E87" s="262">
        <v>0</v>
      </c>
      <c r="F87" s="262">
        <v>247200</v>
      </c>
    </row>
    <row r="88" spans="1:6" ht="21" customHeight="1">
      <c r="A88" s="261" t="s">
        <v>1176</v>
      </c>
      <c r="B88" s="261" t="s">
        <v>1177</v>
      </c>
      <c r="C88" s="262">
        <v>228</v>
      </c>
      <c r="D88" s="262">
        <v>6815</v>
      </c>
      <c r="E88" s="262">
        <v>0</v>
      </c>
      <c r="F88" s="262">
        <v>7043</v>
      </c>
    </row>
    <row r="89" spans="1:6" ht="21" customHeight="1">
      <c r="A89" s="261" t="s">
        <v>1178</v>
      </c>
      <c r="B89" s="261" t="s">
        <v>1179</v>
      </c>
      <c r="C89" s="262">
        <v>713600</v>
      </c>
      <c r="D89" s="262">
        <v>1202839</v>
      </c>
      <c r="E89" s="262">
        <v>0</v>
      </c>
      <c r="F89" s="262">
        <v>1916439</v>
      </c>
    </row>
    <row r="90" spans="1:6" ht="21" customHeight="1">
      <c r="A90" s="261" t="s">
        <v>1180</v>
      </c>
      <c r="B90" s="261" t="s">
        <v>1181</v>
      </c>
      <c r="C90" s="262">
        <v>208435</v>
      </c>
      <c r="D90" s="262">
        <v>0</v>
      </c>
      <c r="E90" s="262">
        <v>0</v>
      </c>
      <c r="F90" s="262">
        <v>208435</v>
      </c>
    </row>
    <row r="91" spans="1:6" ht="21" customHeight="1">
      <c r="A91" s="261" t="s">
        <v>1182</v>
      </c>
      <c r="B91" s="261" t="s">
        <v>1183</v>
      </c>
      <c r="C91" s="262">
        <v>1561655</v>
      </c>
      <c r="D91" s="262">
        <v>0</v>
      </c>
      <c r="E91" s="262">
        <v>0</v>
      </c>
      <c r="F91" s="262">
        <v>1561655</v>
      </c>
    </row>
    <row r="92" spans="1:6" ht="21" customHeight="1">
      <c r="A92" s="261" t="s">
        <v>1184</v>
      </c>
      <c r="B92" s="261" t="s">
        <v>1185</v>
      </c>
      <c r="C92" s="262">
        <v>0</v>
      </c>
      <c r="D92" s="262">
        <v>60570</v>
      </c>
      <c r="E92" s="262">
        <v>0</v>
      </c>
      <c r="F92" s="262">
        <v>60570</v>
      </c>
    </row>
    <row r="93" spans="1:6" ht="21" customHeight="1">
      <c r="A93" s="261" t="s">
        <v>1186</v>
      </c>
      <c r="B93" s="261" t="s">
        <v>208</v>
      </c>
      <c r="C93" s="262">
        <v>74959</v>
      </c>
      <c r="D93" s="262">
        <v>0</v>
      </c>
      <c r="E93" s="262">
        <v>0</v>
      </c>
      <c r="F93" s="262">
        <v>74959</v>
      </c>
    </row>
    <row r="94" spans="1:6" ht="21">
      <c r="A94" s="265" t="s">
        <v>1187</v>
      </c>
      <c r="B94" s="265"/>
      <c r="C94" s="266">
        <f>SUM(C95:C101)</f>
        <v>0</v>
      </c>
      <c r="D94" s="266">
        <f>SUM(D95:D101)</f>
        <v>0</v>
      </c>
      <c r="E94" s="266">
        <f>SUM(E95:E101)</f>
        <v>24873512</v>
      </c>
      <c r="F94" s="266">
        <f>SUM(F95:F101)</f>
        <v>24873512</v>
      </c>
    </row>
    <row r="95" spans="1:6" ht="18" customHeight="1">
      <c r="A95" s="261" t="s">
        <v>1188</v>
      </c>
      <c r="B95" s="261" t="s">
        <v>1189</v>
      </c>
      <c r="C95" s="262">
        <v>0</v>
      </c>
      <c r="D95" s="262">
        <v>0</v>
      </c>
      <c r="E95" s="262">
        <v>11739986</v>
      </c>
      <c r="F95" s="262">
        <v>11739986</v>
      </c>
    </row>
    <row r="96" spans="1:6" ht="19.5" customHeight="1">
      <c r="A96" s="261" t="s">
        <v>1190</v>
      </c>
      <c r="B96" s="261" t="s">
        <v>1191</v>
      </c>
      <c r="C96" s="262">
        <v>0</v>
      </c>
      <c r="D96" s="262">
        <v>0</v>
      </c>
      <c r="E96" s="262">
        <v>5862913</v>
      </c>
      <c r="F96" s="262">
        <v>5862913</v>
      </c>
    </row>
    <row r="97" spans="1:6" ht="19.5" customHeight="1">
      <c r="A97" s="261" t="s">
        <v>1192</v>
      </c>
      <c r="B97" s="261" t="s">
        <v>1193</v>
      </c>
      <c r="C97" s="262">
        <v>0</v>
      </c>
      <c r="D97" s="262">
        <v>0</v>
      </c>
      <c r="E97" s="262">
        <v>1400000</v>
      </c>
      <c r="F97" s="262">
        <v>1400000</v>
      </c>
    </row>
    <row r="98" spans="1:6" ht="12">
      <c r="A98" s="261" t="s">
        <v>1194</v>
      </c>
      <c r="B98" s="261" t="s">
        <v>216</v>
      </c>
      <c r="C98" s="262">
        <v>0</v>
      </c>
      <c r="D98" s="262">
        <v>0</v>
      </c>
      <c r="E98" s="262">
        <v>1000000</v>
      </c>
      <c r="F98" s="262">
        <v>1000000</v>
      </c>
    </row>
    <row r="99" spans="1:6" ht="24" customHeight="1">
      <c r="A99" s="261" t="s">
        <v>1195</v>
      </c>
      <c r="B99" s="261" t="s">
        <v>1196</v>
      </c>
      <c r="C99" s="262">
        <v>0</v>
      </c>
      <c r="D99" s="262">
        <v>0</v>
      </c>
      <c r="E99" s="262">
        <v>3159613</v>
      </c>
      <c r="F99" s="262">
        <v>3159613</v>
      </c>
    </row>
    <row r="100" spans="1:6" ht="12">
      <c r="A100" s="261" t="s">
        <v>1197</v>
      </c>
      <c r="B100" s="261" t="s">
        <v>117</v>
      </c>
      <c r="C100" s="262">
        <v>0</v>
      </c>
      <c r="D100" s="262">
        <v>0</v>
      </c>
      <c r="E100" s="262">
        <v>1011000</v>
      </c>
      <c r="F100" s="262">
        <v>1011000</v>
      </c>
    </row>
    <row r="101" spans="1:6" ht="9" customHeight="1">
      <c r="A101" s="261" t="s">
        <v>1198</v>
      </c>
      <c r="B101" s="261" t="s">
        <v>1199</v>
      </c>
      <c r="C101" s="262">
        <v>0</v>
      </c>
      <c r="D101" s="262">
        <v>0</v>
      </c>
      <c r="E101" s="262">
        <v>700000</v>
      </c>
      <c r="F101" s="262">
        <v>700000</v>
      </c>
    </row>
    <row r="102" spans="1:6" ht="12">
      <c r="A102" s="263"/>
      <c r="B102" s="263" t="s">
        <v>637</v>
      </c>
      <c r="C102" s="264">
        <f>C94+C9</f>
        <v>109522053</v>
      </c>
      <c r="D102" s="264">
        <f>D94+D9</f>
        <v>13291192</v>
      </c>
      <c r="E102" s="264">
        <f>E94+E9</f>
        <v>24873512</v>
      </c>
      <c r="F102" s="264">
        <f>F94+F9</f>
        <v>147686757</v>
      </c>
    </row>
  </sheetData>
  <sheetProtection/>
  <mergeCells count="5">
    <mergeCell ref="A6:B8"/>
    <mergeCell ref="F6:F8"/>
    <mergeCell ref="A3:F3"/>
    <mergeCell ref="A2:F2"/>
    <mergeCell ref="A1:F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70"/>
  <sheetViews>
    <sheetView zoomScale="77" zoomScaleNormal="77" zoomScalePageLayoutView="0" workbookViewId="0" topLeftCell="A1">
      <selection activeCell="A1" sqref="A1:IV16384"/>
    </sheetView>
  </sheetViews>
  <sheetFormatPr defaultColWidth="11.421875" defaultRowHeight="12.75"/>
  <cols>
    <col min="1" max="1" width="16.57421875" style="0" customWidth="1"/>
    <col min="2" max="2" width="11.140625" style="0" customWidth="1"/>
    <col min="3" max="3" width="20.421875" style="0" customWidth="1"/>
    <col min="4" max="4" width="16.57421875" style="0" customWidth="1"/>
    <col min="5" max="5" width="17.28125" style="0" customWidth="1"/>
    <col min="6" max="6" width="13.7109375" style="0" customWidth="1"/>
  </cols>
  <sheetData>
    <row r="1" spans="1:6" ht="12">
      <c r="A1" s="430" t="s">
        <v>998</v>
      </c>
      <c r="B1" s="430"/>
      <c r="C1" s="430"/>
      <c r="D1" s="430"/>
      <c r="E1" s="430"/>
      <c r="F1" s="430"/>
    </row>
    <row r="2" spans="1:6" ht="31.5">
      <c r="A2" s="227" t="s">
        <v>747</v>
      </c>
      <c r="B2" s="431" t="s">
        <v>748</v>
      </c>
      <c r="C2" s="431"/>
      <c r="D2" s="227" t="s">
        <v>641</v>
      </c>
      <c r="E2" s="227" t="s">
        <v>577</v>
      </c>
      <c r="F2" s="227" t="s">
        <v>642</v>
      </c>
    </row>
    <row r="3" spans="1:6" ht="12">
      <c r="A3" s="432" t="s">
        <v>749</v>
      </c>
      <c r="B3" s="228" t="s">
        <v>750</v>
      </c>
      <c r="C3" s="228" t="s">
        <v>42</v>
      </c>
      <c r="D3" s="229">
        <v>5000</v>
      </c>
      <c r="E3" s="229"/>
      <c r="F3" s="229"/>
    </row>
    <row r="4" spans="1:6" ht="12">
      <c r="A4" s="432"/>
      <c r="B4" s="228" t="s">
        <v>751</v>
      </c>
      <c r="C4" s="228" t="s">
        <v>752</v>
      </c>
      <c r="D4" s="229">
        <v>800</v>
      </c>
      <c r="E4" s="229"/>
      <c r="F4" s="229"/>
    </row>
    <row r="5" spans="1:6" ht="12">
      <c r="A5" s="432"/>
      <c r="B5" s="228" t="s">
        <v>753</v>
      </c>
      <c r="C5" s="228" t="s">
        <v>138</v>
      </c>
      <c r="D5" s="229">
        <v>3500</v>
      </c>
      <c r="E5" s="229"/>
      <c r="F5" s="229"/>
    </row>
    <row r="6" spans="1:6" ht="12">
      <c r="A6" s="432"/>
      <c r="B6" s="228" t="s">
        <v>754</v>
      </c>
      <c r="C6" s="228" t="s">
        <v>154</v>
      </c>
      <c r="D6" s="229">
        <v>18000</v>
      </c>
      <c r="E6" s="229"/>
      <c r="F6" s="229"/>
    </row>
    <row r="7" spans="1:6" ht="12">
      <c r="A7" s="432"/>
      <c r="B7" s="228" t="s">
        <v>755</v>
      </c>
      <c r="C7" s="228" t="s">
        <v>200</v>
      </c>
      <c r="D7" s="229">
        <v>30000</v>
      </c>
      <c r="E7" s="229"/>
      <c r="F7" s="229"/>
    </row>
    <row r="8" spans="1:6" ht="12">
      <c r="A8" s="432"/>
      <c r="B8" s="228" t="s">
        <v>756</v>
      </c>
      <c r="C8" s="228" t="s">
        <v>757</v>
      </c>
      <c r="D8" s="229">
        <v>2000</v>
      </c>
      <c r="E8" s="229"/>
      <c r="F8" s="229"/>
    </row>
    <row r="9" spans="1:6" ht="12">
      <c r="A9" s="432"/>
      <c r="B9" s="228" t="s">
        <v>758</v>
      </c>
      <c r="C9" s="228" t="s">
        <v>759</v>
      </c>
      <c r="D9" s="229">
        <v>140700</v>
      </c>
      <c r="E9" s="229"/>
      <c r="F9" s="229"/>
    </row>
    <row r="10" spans="1:6" ht="12">
      <c r="A10" s="432"/>
      <c r="B10" s="228"/>
      <c r="C10" s="228"/>
      <c r="D10" s="229"/>
      <c r="E10" s="229"/>
      <c r="F10" s="229"/>
    </row>
    <row r="11" spans="1:6" ht="12">
      <c r="A11" s="432"/>
      <c r="B11" s="228" t="s">
        <v>760</v>
      </c>
      <c r="C11" s="228" t="s">
        <v>42</v>
      </c>
      <c r="D11" s="229"/>
      <c r="E11" s="229">
        <v>2000</v>
      </c>
      <c r="F11" s="229"/>
    </row>
    <row r="12" spans="1:6" ht="12">
      <c r="A12" s="432"/>
      <c r="B12" s="228" t="s">
        <v>761</v>
      </c>
      <c r="C12" s="228" t="s">
        <v>762</v>
      </c>
      <c r="D12" s="229"/>
      <c r="E12" s="229">
        <v>401523</v>
      </c>
      <c r="F12" s="229"/>
    </row>
    <row r="13" spans="1:6" ht="12">
      <c r="A13" s="432"/>
      <c r="B13" s="228" t="s">
        <v>763</v>
      </c>
      <c r="C13" s="228" t="s">
        <v>94</v>
      </c>
      <c r="D13" s="229"/>
      <c r="E13" s="229">
        <v>93000</v>
      </c>
      <c r="F13" s="229"/>
    </row>
    <row r="14" spans="1:6" ht="12">
      <c r="A14" s="432"/>
      <c r="B14" s="228" t="s">
        <v>999</v>
      </c>
      <c r="C14" s="228" t="s">
        <v>109</v>
      </c>
      <c r="D14" s="229"/>
      <c r="E14" s="229"/>
      <c r="F14" s="229">
        <v>300000</v>
      </c>
    </row>
    <row r="15" spans="1:6" ht="12">
      <c r="A15" s="230"/>
      <c r="B15" s="230"/>
      <c r="C15" s="230"/>
      <c r="D15" s="231">
        <f>SUM(D3:D14)</f>
        <v>200000</v>
      </c>
      <c r="E15" s="231">
        <f>SUM(E3:E14)</f>
        <v>496523</v>
      </c>
      <c r="F15" s="231">
        <f>SUM(F3:F14)</f>
        <v>300000</v>
      </c>
    </row>
    <row r="16" spans="1:6" ht="12">
      <c r="A16" s="230"/>
      <c r="D16" s="232"/>
      <c r="E16" s="233"/>
      <c r="F16" s="233"/>
    </row>
    <row r="17" spans="1:6" ht="12">
      <c r="A17" s="432" t="s">
        <v>335</v>
      </c>
      <c r="B17" s="228" t="s">
        <v>764</v>
      </c>
      <c r="C17" s="228" t="str">
        <f>VLOOKUP(B17,'[1]LISTA DE ESPECIFICAS DE GASTOS'!$B$5:$C$110,2)</f>
        <v>PASAJES Y GASTOS DE TRANSPORTE</v>
      </c>
      <c r="D17" s="229"/>
      <c r="E17" s="229">
        <v>18000</v>
      </c>
      <c r="F17" s="229"/>
    </row>
    <row r="18" spans="1:6" ht="12">
      <c r="A18" s="432"/>
      <c r="B18" s="228" t="s">
        <v>93</v>
      </c>
      <c r="C18" s="228" t="str">
        <f>VLOOKUP(B18,'[1]LISTA DE ESPECIFICAS DE GASTOS'!$B$5:$C$110,2)</f>
        <v>SERVICIOS DIVERSOS</v>
      </c>
      <c r="D18" s="229"/>
      <c r="E18" s="229">
        <v>27000</v>
      </c>
      <c r="F18" s="229"/>
    </row>
    <row r="19" spans="1:6" ht="12">
      <c r="A19" s="432"/>
      <c r="B19" s="228" t="s">
        <v>137</v>
      </c>
      <c r="C19" s="228" t="str">
        <f>VLOOKUP(B19,'[1]LISTA DE ESPECIFICAS DE GASTOS'!$B$5:$C$110,2)</f>
        <v>PAPELERIA EN GENERAL, UTILES Y MATERIALES DE OFICINA</v>
      </c>
      <c r="D19" s="229"/>
      <c r="E19" s="229">
        <v>5000</v>
      </c>
      <c r="F19" s="229"/>
    </row>
    <row r="20" spans="1:6" ht="12">
      <c r="A20" s="432"/>
      <c r="B20" s="228" t="s">
        <v>765</v>
      </c>
      <c r="C20" s="228" t="str">
        <f>VLOOKUP(B20,'[1]LISTA DE ESPECIFICAS DE GASTOS'!$B$5:$C$110,2)</f>
        <v>REALIZADO POR PERSONAS NATURALES</v>
      </c>
      <c r="D20" s="229"/>
      <c r="E20" s="229">
        <v>40000</v>
      </c>
      <c r="F20" s="229"/>
    </row>
    <row r="21" spans="1:6" ht="12">
      <c r="A21" s="432"/>
      <c r="B21" s="228" t="s">
        <v>766</v>
      </c>
      <c r="C21" s="228" t="str">
        <f>VLOOKUP(B21,'[1]LISTA DE ESPECIFICAS DE GASTOS'!$B$5:$C$110,2)</f>
        <v>ALIMENTOS Y BEBIDAS PARA CONSUMO HUMANO</v>
      </c>
      <c r="D21" s="229"/>
      <c r="E21" s="229">
        <v>4000</v>
      </c>
      <c r="F21" s="229"/>
    </row>
    <row r="22" spans="1:6" ht="12">
      <c r="A22" s="432"/>
      <c r="B22" s="228" t="s">
        <v>767</v>
      </c>
      <c r="C22" s="228" t="str">
        <f>VLOOKUP(B22,'[1]LISTA DE ESPECIFICAS DE GASTOS'!$B$5:$C$110,2)</f>
        <v>REPUESTOS Y ACCESORIOS</v>
      </c>
      <c r="D22" s="229"/>
      <c r="E22" s="229">
        <v>4000</v>
      </c>
      <c r="F22" s="229"/>
    </row>
    <row r="23" spans="1:6" ht="12">
      <c r="A23" s="432"/>
      <c r="B23" s="228" t="s">
        <v>137</v>
      </c>
      <c r="C23" s="228" t="str">
        <f>VLOOKUP(B23,'[1]LISTA DE ESPECIFICAS DE GASTOS'!$B$5:$C$110,2)</f>
        <v>PAPELERIA EN GENERAL, UTILES Y MATERIALES DE OFICINA</v>
      </c>
      <c r="D23" s="229"/>
      <c r="E23" s="229">
        <v>2000</v>
      </c>
      <c r="F23" s="229"/>
    </row>
    <row r="24" spans="1:6" ht="12">
      <c r="A24" s="230"/>
      <c r="B24" s="230"/>
      <c r="C24" s="230"/>
      <c r="D24" s="231">
        <f>SUM(D17:D23)</f>
        <v>0</v>
      </c>
      <c r="E24" s="231">
        <f>SUM(E17:E23)</f>
        <v>100000</v>
      </c>
      <c r="F24" s="231">
        <f>SUM(F17:F23)</f>
        <v>0</v>
      </c>
    </row>
    <row r="25" spans="1:6" ht="12">
      <c r="A25" s="230"/>
      <c r="B25" s="230"/>
      <c r="C25" s="230"/>
      <c r="D25" s="233"/>
      <c r="E25" s="233"/>
      <c r="F25" s="233"/>
    </row>
    <row r="26" spans="1:6" ht="12">
      <c r="A26" s="230"/>
      <c r="B26" s="230"/>
      <c r="C26" s="230"/>
      <c r="D26" s="233"/>
      <c r="E26" s="233"/>
      <c r="F26" s="233"/>
    </row>
    <row r="27" spans="1:6" ht="12">
      <c r="A27" s="432" t="s">
        <v>1000</v>
      </c>
      <c r="B27" s="228" t="s">
        <v>766</v>
      </c>
      <c r="C27" s="228" t="str">
        <f>VLOOKUP(B27,'[1]LISTA DE ESPECIFICAS DE GASTOS'!$B$5:$C$110,2)</f>
        <v>ALIMENTOS Y BEBIDAS PARA CONSUMO HUMANO</v>
      </c>
      <c r="D27" s="229"/>
      <c r="E27" s="229">
        <v>4000</v>
      </c>
      <c r="F27" s="229"/>
    </row>
    <row r="28" spans="1:6" ht="12">
      <c r="A28" s="432"/>
      <c r="B28" s="228" t="s">
        <v>767</v>
      </c>
      <c r="C28" s="228" t="str">
        <f>VLOOKUP(B28,'[1]LISTA DE ESPECIFICAS DE GASTOS'!$B$5:$C$110,2)</f>
        <v>REPUESTOS Y ACCESORIOS</v>
      </c>
      <c r="D28" s="229"/>
      <c r="E28" s="229">
        <v>2000</v>
      </c>
      <c r="F28" s="229"/>
    </row>
    <row r="29" spans="1:6" ht="12">
      <c r="A29" s="432"/>
      <c r="B29" s="228" t="s">
        <v>137</v>
      </c>
      <c r="C29" s="228" t="str">
        <f>VLOOKUP(B29,'[1]LISTA DE ESPECIFICAS DE GASTOS'!$B$5:$C$110,2)</f>
        <v>PAPELERIA EN GENERAL, UTILES Y MATERIALES DE OFICINA</v>
      </c>
      <c r="D29" s="229"/>
      <c r="E29" s="229">
        <v>6500</v>
      </c>
      <c r="F29" s="229"/>
    </row>
    <row r="30" spans="1:6" ht="12">
      <c r="A30" s="432"/>
      <c r="B30" s="228" t="s">
        <v>765</v>
      </c>
      <c r="C30" s="228" t="str">
        <f>VLOOKUP(B30,'[1]LISTA DE ESPECIFICAS DE GASTOS'!$B$5:$C$110,2)</f>
        <v>REALIZADO POR PERSONAS NATURALES</v>
      </c>
      <c r="D30" s="229"/>
      <c r="E30" s="229">
        <v>31000</v>
      </c>
      <c r="F30" s="229"/>
    </row>
    <row r="31" spans="1:6" ht="12">
      <c r="A31" s="432"/>
      <c r="B31" s="228" t="s">
        <v>764</v>
      </c>
      <c r="C31" s="228" t="str">
        <f>VLOOKUP(B31,'[1]LISTA DE ESPECIFICAS DE GASTOS'!$B$5:$C$110,2)</f>
        <v>PASAJES Y GASTOS DE TRANSPORTE</v>
      </c>
      <c r="D31" s="229"/>
      <c r="E31" s="229">
        <v>10000</v>
      </c>
      <c r="F31" s="229"/>
    </row>
    <row r="32" spans="1:6" ht="12">
      <c r="A32" s="432"/>
      <c r="B32" s="228" t="s">
        <v>93</v>
      </c>
      <c r="C32" s="228" t="str">
        <f>VLOOKUP(B32,'[1]LISTA DE ESPECIFICAS DE GASTOS'!$B$5:$C$110,2)</f>
        <v>SERVICIOS DIVERSOS</v>
      </c>
      <c r="D32" s="229"/>
      <c r="E32" s="229">
        <v>246500</v>
      </c>
      <c r="F32" s="229"/>
    </row>
    <row r="33" spans="1:6" ht="12">
      <c r="A33" s="432"/>
      <c r="B33" s="228" t="s">
        <v>770</v>
      </c>
      <c r="C33" s="228" t="s">
        <v>109</v>
      </c>
      <c r="D33" s="229"/>
      <c r="E33" s="229"/>
      <c r="F33" s="229">
        <v>1300000</v>
      </c>
    </row>
    <row r="34" spans="1:6" ht="12">
      <c r="A34" s="230"/>
      <c r="B34" s="230"/>
      <c r="C34" s="230"/>
      <c r="D34" s="231">
        <f>SUM(D27:D33)</f>
        <v>0</v>
      </c>
      <c r="E34" s="231">
        <f>SUM(E27:E33)</f>
        <v>300000</v>
      </c>
      <c r="F34" s="231">
        <f>SUM(F27:F33)</f>
        <v>1300000</v>
      </c>
    </row>
    <row r="35" spans="1:6" ht="12">
      <c r="A35" s="230"/>
      <c r="B35" s="230"/>
      <c r="C35" s="230"/>
      <c r="D35" s="231"/>
      <c r="E35" s="231"/>
      <c r="F35" s="231"/>
    </row>
    <row r="36" spans="1:6" ht="12">
      <c r="A36" s="432" t="s">
        <v>771</v>
      </c>
      <c r="B36" s="228" t="s">
        <v>41</v>
      </c>
      <c r="C36" s="228" t="str">
        <f>VLOOKUP(B36,'[1]LISTA DE ESPECIFICAS DE GASTOS'!$B$5:$C$110,2)</f>
        <v>ALIMENTOS Y BEBIDAS PARA CONSUMO HUMANO</v>
      </c>
      <c r="D36" s="229"/>
      <c r="E36" s="229">
        <v>3000</v>
      </c>
      <c r="F36" s="229"/>
    </row>
    <row r="37" spans="1:6" ht="12">
      <c r="A37" s="432"/>
      <c r="B37" s="228" t="s">
        <v>137</v>
      </c>
      <c r="C37" s="228" t="str">
        <f>VLOOKUP(B37,'[1]LISTA DE ESPECIFICAS DE GASTOS'!$B$5:$C$110,2)</f>
        <v>PAPELERIA EN GENERAL, UTILES Y MATERIALES DE OFICINA</v>
      </c>
      <c r="D37" s="229"/>
      <c r="E37" s="229">
        <v>4000</v>
      </c>
      <c r="F37" s="229"/>
    </row>
    <row r="38" spans="1:6" ht="12">
      <c r="A38" s="432"/>
      <c r="B38" s="228" t="s">
        <v>135</v>
      </c>
      <c r="C38" s="228" t="str">
        <f>VLOOKUP(B38,'[1]LISTA DE ESPECIFICAS DE GASTOS'!$B$5:$C$110,2)</f>
        <v>REPUESTOS Y ACCESORIOS</v>
      </c>
      <c r="D38" s="229"/>
      <c r="E38" s="229">
        <v>1000</v>
      </c>
      <c r="F38" s="229"/>
    </row>
    <row r="39" spans="1:6" ht="12">
      <c r="A39" s="432"/>
      <c r="B39" s="228" t="s">
        <v>199</v>
      </c>
      <c r="C39" s="228" t="str">
        <f>VLOOKUP(B39,'[1]LISTA DE ESPECIFICAS DE GASTOS'!$B$5:$C$110,2)</f>
        <v>REALIZADO POR PERSONAS NATURALES</v>
      </c>
      <c r="D39" s="229"/>
      <c r="E39" s="229">
        <v>10000</v>
      </c>
      <c r="F39" s="229"/>
    </row>
    <row r="40" spans="1:6" ht="12">
      <c r="A40" s="432"/>
      <c r="B40" s="228" t="s">
        <v>153</v>
      </c>
      <c r="C40" s="228" t="str">
        <f>VLOOKUP(B40,'[1]LISTA DE ESPECIFICAS DE GASTOS'!$B$5:$C$110,2)</f>
        <v>PASAJES Y GASTOS DE TRANSPORTE</v>
      </c>
      <c r="D40" s="229"/>
      <c r="E40" s="229">
        <v>1000</v>
      </c>
      <c r="F40" s="229"/>
    </row>
    <row r="41" spans="1:6" ht="12">
      <c r="A41" s="432"/>
      <c r="B41" s="228" t="s">
        <v>155</v>
      </c>
      <c r="C41" s="228" t="str">
        <f>VLOOKUP(B41,'[1]LISTA DE ESPECIFICAS DE GASTOS'!$B$5:$C$110,2)</f>
        <v>VIATICOS Y ASIGNACIONES POR COMISION DE SERVICIO</v>
      </c>
      <c r="D41" s="229"/>
      <c r="E41" s="229">
        <v>1000</v>
      </c>
      <c r="F41" s="229"/>
    </row>
    <row r="42" spans="1:6" ht="12">
      <c r="A42" s="432"/>
      <c r="B42" s="228" t="s">
        <v>93</v>
      </c>
      <c r="C42" s="228" t="str">
        <f>VLOOKUP(B42,'[1]LISTA DE ESPECIFICAS DE GASTOS'!$B$5:$C$110,2)</f>
        <v>SERVICIOS DIVERSOS</v>
      </c>
      <c r="D42" s="229"/>
      <c r="E42" s="229">
        <v>30000</v>
      </c>
      <c r="F42" s="229"/>
    </row>
    <row r="43" spans="1:6" ht="12">
      <c r="A43" s="432"/>
      <c r="B43" s="228" t="s">
        <v>770</v>
      </c>
      <c r="C43" s="228" t="s">
        <v>109</v>
      </c>
      <c r="D43" s="229"/>
      <c r="E43" s="229"/>
      <c r="F43" s="229">
        <v>100000</v>
      </c>
    </row>
    <row r="44" spans="1:6" ht="12">
      <c r="A44" s="230"/>
      <c r="B44" s="230"/>
      <c r="C44" s="230"/>
      <c r="D44" s="231">
        <f>SUM(D36:D43)</f>
        <v>0</v>
      </c>
      <c r="E44" s="231">
        <f>SUM(E36:E43)</f>
        <v>50000</v>
      </c>
      <c r="F44" s="231">
        <f>SUM(F36:F43)</f>
        <v>100000</v>
      </c>
    </row>
    <row r="45" spans="1:6" ht="12">
      <c r="A45" s="230"/>
      <c r="B45" s="230"/>
      <c r="C45" s="230"/>
      <c r="D45" s="233"/>
      <c r="E45" s="233"/>
      <c r="F45" s="233"/>
    </row>
    <row r="46" spans="1:6" ht="12">
      <c r="A46" s="427" t="s">
        <v>772</v>
      </c>
      <c r="B46" s="228" t="s">
        <v>41</v>
      </c>
      <c r="C46" s="228" t="s">
        <v>42</v>
      </c>
      <c r="D46" s="229"/>
      <c r="E46" s="229">
        <v>1300</v>
      </c>
      <c r="F46" s="229"/>
    </row>
    <row r="47" spans="1:6" ht="12">
      <c r="A47" s="427"/>
      <c r="B47" s="228" t="s">
        <v>135</v>
      </c>
      <c r="C47" s="228" t="s">
        <v>136</v>
      </c>
      <c r="D47" s="229"/>
      <c r="E47" s="229">
        <v>700</v>
      </c>
      <c r="F47" s="229"/>
    </row>
    <row r="48" spans="1:6" ht="12">
      <c r="A48" s="427"/>
      <c r="B48" s="228" t="s">
        <v>137</v>
      </c>
      <c r="C48" s="228" t="s">
        <v>138</v>
      </c>
      <c r="D48" s="229"/>
      <c r="E48" s="229">
        <v>1400</v>
      </c>
      <c r="F48" s="229"/>
    </row>
    <row r="49" spans="1:6" ht="12">
      <c r="A49" s="427"/>
      <c r="B49" s="228" t="s">
        <v>153</v>
      </c>
      <c r="C49" s="228" t="s">
        <v>154</v>
      </c>
      <c r="D49" s="229"/>
      <c r="E49" s="229">
        <v>1000</v>
      </c>
      <c r="F49" s="229"/>
    </row>
    <row r="50" spans="1:6" ht="12">
      <c r="A50" s="427"/>
      <c r="B50" s="228" t="s">
        <v>155</v>
      </c>
      <c r="C50" s="228" t="s">
        <v>156</v>
      </c>
      <c r="D50" s="229"/>
      <c r="E50" s="229">
        <v>1000</v>
      </c>
      <c r="F50" s="229"/>
    </row>
    <row r="51" spans="1:6" ht="12">
      <c r="A51" s="427"/>
      <c r="B51" s="228" t="s">
        <v>157</v>
      </c>
      <c r="C51" s="228" t="s">
        <v>158</v>
      </c>
      <c r="D51" s="229"/>
      <c r="E51" s="229">
        <v>500</v>
      </c>
      <c r="F51" s="229"/>
    </row>
    <row r="52" spans="1:6" ht="12">
      <c r="A52" s="427"/>
      <c r="B52" s="228" t="s">
        <v>199</v>
      </c>
      <c r="C52" s="228" t="s">
        <v>200</v>
      </c>
      <c r="D52" s="229"/>
      <c r="E52" s="229">
        <v>5000</v>
      </c>
      <c r="F52" s="229"/>
    </row>
    <row r="53" spans="1:6" ht="12">
      <c r="A53" s="427"/>
      <c r="B53" s="228" t="s">
        <v>93</v>
      </c>
      <c r="C53" s="228" t="s">
        <v>94</v>
      </c>
      <c r="D53" s="229"/>
      <c r="E53" s="229">
        <v>5000</v>
      </c>
      <c r="F53" s="229"/>
    </row>
    <row r="54" spans="1:6" ht="12">
      <c r="A54" s="427"/>
      <c r="B54" s="228" t="s">
        <v>93</v>
      </c>
      <c r="C54" s="228" t="s">
        <v>94</v>
      </c>
      <c r="D54" s="229"/>
      <c r="E54" s="229">
        <v>20000</v>
      </c>
      <c r="F54" s="229"/>
    </row>
    <row r="55" spans="1:6" ht="12">
      <c r="A55" s="427"/>
      <c r="B55" s="228" t="s">
        <v>93</v>
      </c>
      <c r="C55" s="228" t="s">
        <v>94</v>
      </c>
      <c r="D55" s="229"/>
      <c r="E55" s="229">
        <v>1000</v>
      </c>
      <c r="F55" s="229"/>
    </row>
    <row r="56" spans="1:6" ht="12">
      <c r="A56" s="427"/>
      <c r="B56" s="228" t="s">
        <v>93</v>
      </c>
      <c r="C56" s="228" t="s">
        <v>94</v>
      </c>
      <c r="D56" s="229"/>
      <c r="E56" s="229">
        <v>6000</v>
      </c>
      <c r="F56" s="229"/>
    </row>
    <row r="57" spans="1:6" ht="12">
      <c r="A57" s="427"/>
      <c r="B57" s="228" t="s">
        <v>41</v>
      </c>
      <c r="C57" s="228" t="s">
        <v>42</v>
      </c>
      <c r="D57" s="229"/>
      <c r="E57" s="229">
        <v>200</v>
      </c>
      <c r="F57" s="229"/>
    </row>
    <row r="58" spans="1:6" ht="12">
      <c r="A58" s="427"/>
      <c r="B58" s="228" t="s">
        <v>135</v>
      </c>
      <c r="C58" s="228" t="s">
        <v>136</v>
      </c>
      <c r="D58" s="229"/>
      <c r="E58" s="229">
        <v>500</v>
      </c>
      <c r="F58" s="229"/>
    </row>
    <row r="59" spans="1:6" ht="12">
      <c r="A59" s="427"/>
      <c r="B59" s="228" t="s">
        <v>137</v>
      </c>
      <c r="C59" s="228" t="s">
        <v>138</v>
      </c>
      <c r="D59" s="229"/>
      <c r="E59" s="229">
        <v>400</v>
      </c>
      <c r="F59" s="229"/>
    </row>
    <row r="60" spans="1:6" ht="12">
      <c r="A60" s="427"/>
      <c r="B60" s="228" t="s">
        <v>93</v>
      </c>
      <c r="C60" s="228" t="s">
        <v>94</v>
      </c>
      <c r="D60" s="229"/>
      <c r="E60" s="229">
        <v>6000</v>
      </c>
      <c r="F60" s="229"/>
    </row>
    <row r="61" spans="1:6" ht="12">
      <c r="A61" s="427"/>
      <c r="B61" s="228" t="s">
        <v>770</v>
      </c>
      <c r="C61" s="228" t="s">
        <v>109</v>
      </c>
      <c r="D61" s="229"/>
      <c r="E61" s="229"/>
      <c r="F61" s="229">
        <v>100000</v>
      </c>
    </row>
    <row r="62" spans="1:6" ht="12">
      <c r="A62" s="230"/>
      <c r="B62" s="230"/>
      <c r="C62" s="230"/>
      <c r="D62" s="231">
        <f>SUM(D46:D61)</f>
        <v>0</v>
      </c>
      <c r="E62" s="231">
        <f>SUM(E46:E61)</f>
        <v>50000</v>
      </c>
      <c r="F62" s="231">
        <f>SUM(F46:F61)</f>
        <v>100000</v>
      </c>
    </row>
    <row r="63" spans="1:6" ht="12">
      <c r="A63" s="230"/>
      <c r="B63" s="230"/>
      <c r="C63" s="230"/>
      <c r="D63" s="233"/>
      <c r="E63" s="233"/>
      <c r="F63" s="233"/>
    </row>
    <row r="64" spans="1:6" ht="12">
      <c r="A64" s="234"/>
      <c r="B64" s="234"/>
      <c r="C64" s="234"/>
      <c r="D64" s="235">
        <f>D62+D44+D34+D24+D15</f>
        <v>200000</v>
      </c>
      <c r="E64" s="235">
        <f>E62+E44+E34+E24+E15</f>
        <v>996523</v>
      </c>
      <c r="F64" s="235">
        <f>F62+F44+F34+F24+F15</f>
        <v>1800000</v>
      </c>
    </row>
    <row r="65" spans="1:6" ht="12">
      <c r="A65" s="236" t="s">
        <v>773</v>
      </c>
      <c r="B65" s="230"/>
      <c r="C65" s="230"/>
      <c r="D65" s="230"/>
      <c r="E65" s="230"/>
      <c r="F65" s="230"/>
    </row>
    <row r="66" spans="1:6" ht="12.75">
      <c r="A66" s="428">
        <f>D64+E64+F64</f>
        <v>2996523</v>
      </c>
      <c r="B66" s="428"/>
      <c r="C66" s="428"/>
      <c r="D66" s="428"/>
      <c r="E66" s="428"/>
      <c r="F66" s="428"/>
    </row>
    <row r="67" spans="1:6" ht="12">
      <c r="A67" s="237" t="s">
        <v>774</v>
      </c>
      <c r="B67" s="230"/>
      <c r="C67" s="230"/>
      <c r="D67" s="233"/>
      <c r="E67" s="233"/>
      <c r="F67" s="233"/>
    </row>
    <row r="68" spans="1:6" ht="12.75">
      <c r="A68" s="428">
        <v>1561655</v>
      </c>
      <c r="B68" s="428"/>
      <c r="C68" s="428"/>
      <c r="D68" s="428"/>
      <c r="E68" s="428"/>
      <c r="F68" s="428"/>
    </row>
    <row r="69" spans="1:6" ht="12">
      <c r="A69" s="230"/>
      <c r="B69" s="230"/>
      <c r="C69" s="230"/>
      <c r="D69" s="233"/>
      <c r="E69" s="233"/>
      <c r="F69" s="233"/>
    </row>
    <row r="70" spans="1:6" ht="12.75">
      <c r="A70" s="429">
        <f>A66+A68</f>
        <v>4558178</v>
      </c>
      <c r="B70" s="429"/>
      <c r="C70" s="429"/>
      <c r="D70" s="429"/>
      <c r="E70" s="429"/>
      <c r="F70" s="429"/>
    </row>
  </sheetData>
  <sheetProtection/>
  <mergeCells count="10">
    <mergeCell ref="A46:A61"/>
    <mergeCell ref="A66:F66"/>
    <mergeCell ref="A68:F68"/>
    <mergeCell ref="A70:F70"/>
    <mergeCell ref="A1:F1"/>
    <mergeCell ref="B2:C2"/>
    <mergeCell ref="A3:A14"/>
    <mergeCell ref="A17:A23"/>
    <mergeCell ref="A27:A33"/>
    <mergeCell ref="A36:A4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F47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7.8515625" style="0" customWidth="1"/>
    <col min="3" max="3" width="27.57421875" style="0" customWidth="1"/>
    <col min="5" max="5" width="17.28125" style="0" customWidth="1"/>
    <col min="6" max="6" width="15.28125" style="0" customWidth="1"/>
    <col min="9" max="9" width="27.57421875" style="0" customWidth="1"/>
    <col min="11" max="11" width="13.421875" style="0" customWidth="1"/>
    <col min="12" max="12" width="12.57421875" style="0" customWidth="1"/>
  </cols>
  <sheetData>
    <row r="1" spans="1:6" ht="12">
      <c r="A1" s="430" t="s">
        <v>1001</v>
      </c>
      <c r="B1" s="430"/>
      <c r="C1" s="430"/>
      <c r="D1" s="430"/>
      <c r="E1" s="430"/>
      <c r="F1" s="430"/>
    </row>
    <row r="2" spans="1:6" ht="31.5">
      <c r="A2" s="227" t="s">
        <v>747</v>
      </c>
      <c r="B2" s="431" t="s">
        <v>748</v>
      </c>
      <c r="C2" s="431"/>
      <c r="D2" s="227" t="s">
        <v>641</v>
      </c>
      <c r="E2" s="227" t="s">
        <v>577</v>
      </c>
      <c r="F2" s="227" t="s">
        <v>642</v>
      </c>
    </row>
    <row r="3" spans="1:6" ht="12">
      <c r="A3" s="432" t="s">
        <v>776</v>
      </c>
      <c r="B3" s="258" t="s">
        <v>1002</v>
      </c>
      <c r="C3" s="258" t="s">
        <v>1008</v>
      </c>
      <c r="D3" s="229">
        <v>150000</v>
      </c>
      <c r="E3" s="238"/>
      <c r="F3" s="238"/>
    </row>
    <row r="4" spans="1:6" ht="12">
      <c r="A4" s="432"/>
      <c r="B4" s="258" t="s">
        <v>1003</v>
      </c>
      <c r="C4" s="258" t="s">
        <v>1009</v>
      </c>
      <c r="D4" s="229">
        <v>50000</v>
      </c>
      <c r="E4" s="238"/>
      <c r="F4" s="238"/>
    </row>
    <row r="5" spans="1:6" ht="12">
      <c r="A5" s="432"/>
      <c r="B5" s="258" t="s">
        <v>1004</v>
      </c>
      <c r="C5" s="258" t="s">
        <v>1010</v>
      </c>
      <c r="D5" s="229">
        <v>50000</v>
      </c>
      <c r="E5" s="238"/>
      <c r="F5" s="238"/>
    </row>
    <row r="6" spans="1:6" ht="12">
      <c r="A6" s="432"/>
      <c r="B6" s="258" t="s">
        <v>77</v>
      </c>
      <c r="C6" s="258" t="s">
        <v>78</v>
      </c>
      <c r="D6" s="229">
        <v>175000</v>
      </c>
      <c r="E6" s="238"/>
      <c r="F6" s="238"/>
    </row>
    <row r="7" spans="1:6" ht="12">
      <c r="A7" s="432"/>
      <c r="B7" s="258" t="s">
        <v>1005</v>
      </c>
      <c r="C7" s="258" t="s">
        <v>1011</v>
      </c>
      <c r="D7" s="229">
        <v>1000000</v>
      </c>
      <c r="E7" s="238"/>
      <c r="F7" s="238"/>
    </row>
    <row r="8" spans="1:6" ht="12">
      <c r="A8" s="432"/>
      <c r="B8" s="258" t="s">
        <v>1006</v>
      </c>
      <c r="C8" s="258" t="s">
        <v>1012</v>
      </c>
      <c r="D8" s="229">
        <v>800000</v>
      </c>
      <c r="E8" s="238"/>
      <c r="F8" s="238"/>
    </row>
    <row r="9" spans="1:6" ht="12">
      <c r="A9" s="432"/>
      <c r="B9" s="258" t="s">
        <v>1007</v>
      </c>
      <c r="C9" s="258" t="s">
        <v>1013</v>
      </c>
      <c r="D9" s="229">
        <v>3500000</v>
      </c>
      <c r="E9" s="238"/>
      <c r="F9" s="238"/>
    </row>
    <row r="10" spans="1:6" ht="12">
      <c r="A10" s="432"/>
      <c r="B10" s="258" t="s">
        <v>789</v>
      </c>
      <c r="C10" s="258" t="s">
        <v>790</v>
      </c>
      <c r="D10" s="229">
        <v>513360</v>
      </c>
      <c r="E10" s="238"/>
      <c r="F10" s="238"/>
    </row>
    <row r="11" spans="1:6" ht="12">
      <c r="A11" s="432"/>
      <c r="B11" s="258" t="s">
        <v>763</v>
      </c>
      <c r="C11" s="258" t="s">
        <v>1014</v>
      </c>
      <c r="D11" s="229">
        <v>70000</v>
      </c>
      <c r="E11" s="238"/>
      <c r="F11" s="238"/>
    </row>
    <row r="12" spans="1:6" ht="12">
      <c r="A12" s="432"/>
      <c r="B12" s="238" t="s">
        <v>777</v>
      </c>
      <c r="C12" s="238" t="s">
        <v>778</v>
      </c>
      <c r="D12" s="229"/>
      <c r="E12" s="229">
        <v>80000</v>
      </c>
      <c r="F12" s="238"/>
    </row>
    <row r="13" spans="1:6" ht="12">
      <c r="A13" s="432"/>
      <c r="B13" s="238" t="s">
        <v>792</v>
      </c>
      <c r="C13" s="238" t="s">
        <v>791</v>
      </c>
      <c r="D13" s="229"/>
      <c r="E13" s="229">
        <v>40000</v>
      </c>
      <c r="F13" s="238"/>
    </row>
    <row r="14" spans="1:6" ht="12">
      <c r="A14" s="432"/>
      <c r="B14" s="238" t="s">
        <v>779</v>
      </c>
      <c r="C14" s="238" t="s">
        <v>780</v>
      </c>
      <c r="D14" s="229"/>
      <c r="E14" s="229">
        <v>40000</v>
      </c>
      <c r="F14" s="238"/>
    </row>
    <row r="15" spans="1:6" ht="12">
      <c r="A15" s="432"/>
      <c r="B15" s="238" t="s">
        <v>781</v>
      </c>
      <c r="C15" s="238" t="s">
        <v>782</v>
      </c>
      <c r="D15" s="229"/>
      <c r="E15" s="229">
        <v>40000</v>
      </c>
      <c r="F15" s="238"/>
    </row>
    <row r="16" spans="1:6" ht="12">
      <c r="A16" s="432"/>
      <c r="B16" s="238" t="s">
        <v>770</v>
      </c>
      <c r="C16" s="238" t="s">
        <v>109</v>
      </c>
      <c r="D16" s="238"/>
      <c r="E16" s="238"/>
      <c r="F16" s="229">
        <v>162913</v>
      </c>
    </row>
    <row r="17" spans="1:6" ht="12">
      <c r="A17" s="432"/>
      <c r="B17" s="238" t="s">
        <v>1015</v>
      </c>
      <c r="C17" s="238" t="s">
        <v>113</v>
      </c>
      <c r="D17" s="238"/>
      <c r="E17" s="238"/>
      <c r="F17" s="229">
        <v>800000</v>
      </c>
    </row>
    <row r="18" spans="1:6" ht="12">
      <c r="A18" s="239"/>
      <c r="B18" s="239"/>
      <c r="C18" s="239"/>
      <c r="D18" s="240">
        <f>SUM(D3:D17)</f>
        <v>6308360</v>
      </c>
      <c r="E18" s="240">
        <f>SUM(E3:E17)</f>
        <v>200000</v>
      </c>
      <c r="F18" s="240">
        <f>SUM(F3:F17)</f>
        <v>962913</v>
      </c>
    </row>
    <row r="19" spans="1:6" ht="12">
      <c r="A19" s="433" t="s">
        <v>796</v>
      </c>
      <c r="B19" s="238" t="s">
        <v>797</v>
      </c>
      <c r="C19" s="241" t="s">
        <v>52</v>
      </c>
      <c r="D19" s="238"/>
      <c r="E19" s="229">
        <v>32000</v>
      </c>
      <c r="F19" s="238"/>
    </row>
    <row r="20" spans="1:6" ht="12">
      <c r="A20" s="433"/>
      <c r="B20" s="238" t="s">
        <v>798</v>
      </c>
      <c r="C20" s="241" t="s">
        <v>148</v>
      </c>
      <c r="D20" s="238"/>
      <c r="E20" s="229">
        <v>15000</v>
      </c>
      <c r="F20" s="238"/>
    </row>
    <row r="21" spans="1:6" ht="12">
      <c r="A21" s="433"/>
      <c r="B21" s="238" t="s">
        <v>799</v>
      </c>
      <c r="C21" s="241" t="s">
        <v>741</v>
      </c>
      <c r="D21" s="238"/>
      <c r="E21" s="229">
        <v>15000</v>
      </c>
      <c r="F21" s="238"/>
    </row>
    <row r="22" spans="1:6" ht="12">
      <c r="A22" s="433"/>
      <c r="B22" s="238" t="s">
        <v>800</v>
      </c>
      <c r="C22" s="241" t="s">
        <v>150</v>
      </c>
      <c r="D22" s="238"/>
      <c r="E22" s="229">
        <v>15000</v>
      </c>
      <c r="F22" s="238"/>
    </row>
    <row r="23" spans="1:6" ht="12">
      <c r="A23" s="433"/>
      <c r="B23" s="238" t="s">
        <v>779</v>
      </c>
      <c r="C23" s="241" t="s">
        <v>70</v>
      </c>
      <c r="D23" s="238"/>
      <c r="E23" s="229">
        <v>15000</v>
      </c>
      <c r="F23" s="238"/>
    </row>
    <row r="24" spans="1:6" ht="12">
      <c r="A24" s="433"/>
      <c r="B24" s="238" t="s">
        <v>781</v>
      </c>
      <c r="C24" s="241" t="s">
        <v>72</v>
      </c>
      <c r="D24" s="238"/>
      <c r="E24" s="229">
        <v>25000</v>
      </c>
      <c r="F24" s="238"/>
    </row>
    <row r="25" spans="1:6" ht="12">
      <c r="A25" s="433"/>
      <c r="B25" s="238" t="s">
        <v>801</v>
      </c>
      <c r="C25" s="241" t="s">
        <v>142</v>
      </c>
      <c r="D25" s="238"/>
      <c r="E25" s="229">
        <v>10000</v>
      </c>
      <c r="F25" s="238"/>
    </row>
    <row r="26" spans="1:6" ht="12">
      <c r="A26" s="433"/>
      <c r="B26" s="238" t="s">
        <v>802</v>
      </c>
      <c r="C26" s="241" t="s">
        <v>82</v>
      </c>
      <c r="D26" s="238"/>
      <c r="E26" s="229">
        <v>30000</v>
      </c>
      <c r="F26" s="238"/>
    </row>
    <row r="27" spans="1:6" ht="12">
      <c r="A27" s="433"/>
      <c r="B27" s="238" t="s">
        <v>803</v>
      </c>
      <c r="C27" s="241" t="s">
        <v>84</v>
      </c>
      <c r="D27" s="238"/>
      <c r="E27" s="229">
        <v>30000</v>
      </c>
      <c r="F27" s="238"/>
    </row>
    <row r="28" spans="1:6" ht="12">
      <c r="A28" s="433"/>
      <c r="B28" s="238" t="s">
        <v>804</v>
      </c>
      <c r="C28" s="241" t="s">
        <v>186</v>
      </c>
      <c r="D28" s="238"/>
      <c r="E28" s="229">
        <v>40000</v>
      </c>
      <c r="F28" s="238"/>
    </row>
    <row r="29" spans="1:6" ht="12">
      <c r="A29" s="433"/>
      <c r="B29" s="238" t="s">
        <v>805</v>
      </c>
      <c r="C29" s="241" t="s">
        <v>188</v>
      </c>
      <c r="D29" s="238"/>
      <c r="E29" s="229">
        <v>20000</v>
      </c>
      <c r="F29" s="238"/>
    </row>
    <row r="30" spans="1:6" ht="12">
      <c r="A30" s="433"/>
      <c r="B30" s="238" t="s">
        <v>792</v>
      </c>
      <c r="C30" s="241" t="s">
        <v>94</v>
      </c>
      <c r="D30" s="238"/>
      <c r="E30" s="229">
        <v>34545.52</v>
      </c>
      <c r="F30" s="238"/>
    </row>
    <row r="31" spans="1:6" ht="12">
      <c r="A31" s="433"/>
      <c r="B31" s="238"/>
      <c r="C31" s="238"/>
      <c r="D31" s="238"/>
      <c r="E31" s="238"/>
      <c r="F31" s="238"/>
    </row>
    <row r="32" spans="1:6" ht="12">
      <c r="A32" s="433"/>
      <c r="B32" s="238" t="s">
        <v>770</v>
      </c>
      <c r="C32" s="238" t="s">
        <v>109</v>
      </c>
      <c r="D32" s="238"/>
      <c r="E32" s="238"/>
      <c r="F32" s="229">
        <v>3700000</v>
      </c>
    </row>
    <row r="33" spans="1:6" ht="12">
      <c r="A33" s="433"/>
      <c r="B33" s="238" t="s">
        <v>1015</v>
      </c>
      <c r="C33" s="238" t="s">
        <v>113</v>
      </c>
      <c r="D33" s="238"/>
      <c r="E33" s="238"/>
      <c r="F33" s="229">
        <v>600000</v>
      </c>
    </row>
    <row r="34" spans="1:6" ht="12">
      <c r="A34" s="433"/>
      <c r="B34" s="238" t="s">
        <v>1016</v>
      </c>
      <c r="C34" s="238" t="s">
        <v>1017</v>
      </c>
      <c r="D34" s="238"/>
      <c r="E34" s="238"/>
      <c r="F34" s="229">
        <v>1000000</v>
      </c>
    </row>
    <row r="35" spans="1:6" ht="12">
      <c r="A35" s="433"/>
      <c r="B35" s="238" t="s">
        <v>795</v>
      </c>
      <c r="C35" s="238" t="s">
        <v>115</v>
      </c>
      <c r="D35" s="238"/>
      <c r="E35" s="238"/>
      <c r="F35" s="229">
        <v>2000000</v>
      </c>
    </row>
    <row r="36" spans="1:6" ht="12">
      <c r="A36" s="433"/>
      <c r="B36" s="238" t="s">
        <v>1018</v>
      </c>
      <c r="C36" s="238" t="s">
        <v>745</v>
      </c>
      <c r="D36" s="238"/>
      <c r="E36" s="241"/>
      <c r="F36" s="229">
        <v>700000</v>
      </c>
    </row>
    <row r="37" spans="1:6" ht="12">
      <c r="A37" s="239"/>
      <c r="B37" s="239"/>
      <c r="C37" s="239"/>
      <c r="D37" s="240">
        <f>SUM(D19:D36)</f>
        <v>0</v>
      </c>
      <c r="E37" s="240">
        <f>SUM(E19:E36)</f>
        <v>281545.52</v>
      </c>
      <c r="F37" s="240">
        <f>SUM(F19:F36)</f>
        <v>8000000</v>
      </c>
    </row>
    <row r="38" spans="1:6" ht="12">
      <c r="A38" s="432" t="s">
        <v>806</v>
      </c>
      <c r="B38" s="241" t="s">
        <v>77</v>
      </c>
      <c r="C38" s="241" t="s">
        <v>78</v>
      </c>
      <c r="D38" s="238"/>
      <c r="E38" s="229">
        <v>5000</v>
      </c>
      <c r="F38" s="229"/>
    </row>
    <row r="39" spans="1:6" ht="12">
      <c r="A39" s="432"/>
      <c r="B39" s="241" t="s">
        <v>153</v>
      </c>
      <c r="C39" s="241" t="s">
        <v>154</v>
      </c>
      <c r="D39" s="238"/>
      <c r="E39" s="229">
        <v>225</v>
      </c>
      <c r="F39" s="229"/>
    </row>
    <row r="40" spans="1:6" ht="12">
      <c r="A40" s="432"/>
      <c r="B40" s="241" t="s">
        <v>155</v>
      </c>
      <c r="C40" s="241" t="s">
        <v>156</v>
      </c>
      <c r="D40" s="238"/>
      <c r="E40" s="229">
        <v>3100</v>
      </c>
      <c r="F40" s="238"/>
    </row>
    <row r="41" spans="1:6" ht="12">
      <c r="A41" s="432"/>
      <c r="B41" s="241" t="s">
        <v>763</v>
      </c>
      <c r="C41" s="241" t="s">
        <v>94</v>
      </c>
      <c r="D41" s="238"/>
      <c r="E41" s="229">
        <v>10000</v>
      </c>
      <c r="F41" s="238"/>
    </row>
    <row r="42" spans="1:6" ht="12">
      <c r="A42" s="239"/>
      <c r="B42" s="239"/>
      <c r="C42" s="239"/>
      <c r="D42" s="240">
        <f>SUM(D23:D41)</f>
        <v>0</v>
      </c>
      <c r="E42" s="240">
        <f>SUM(E38:E41)</f>
        <v>18325</v>
      </c>
      <c r="F42" s="240">
        <f>SUM(F38:F41)</f>
        <v>0</v>
      </c>
    </row>
    <row r="43" spans="1:6" ht="12">
      <c r="A43" s="230"/>
      <c r="B43" s="230"/>
      <c r="C43" s="230"/>
      <c r="D43" s="230"/>
      <c r="E43" s="230"/>
      <c r="F43" s="230"/>
    </row>
    <row r="44" spans="1:6" ht="12">
      <c r="A44" s="234"/>
      <c r="B44" s="234"/>
      <c r="C44" s="234"/>
      <c r="D44" s="235">
        <f>D42+D37+D18</f>
        <v>6308360</v>
      </c>
      <c r="E44" s="235">
        <f>E42+E37+E18</f>
        <v>499870.52</v>
      </c>
      <c r="F44" s="235">
        <f>F42+F37+F18</f>
        <v>8962913</v>
      </c>
    </row>
    <row r="45" spans="1:6" ht="12">
      <c r="A45" s="230"/>
      <c r="B45" s="230"/>
      <c r="C45" s="230"/>
      <c r="D45" s="230"/>
      <c r="E45" s="230"/>
      <c r="F45" s="230"/>
    </row>
    <row r="46" spans="1:6" ht="12.75">
      <c r="A46" s="428">
        <f>D44+E44+F44</f>
        <v>15771143.52</v>
      </c>
      <c r="B46" s="428"/>
      <c r="C46" s="428"/>
      <c r="D46" s="428"/>
      <c r="E46" s="428"/>
      <c r="F46" s="428"/>
    </row>
    <row r="47" spans="1:6" ht="12">
      <c r="A47" s="230"/>
      <c r="B47" s="230"/>
      <c r="C47" s="230"/>
      <c r="D47" s="230"/>
      <c r="E47" s="230"/>
      <c r="F47" s="230"/>
    </row>
  </sheetData>
  <sheetProtection/>
  <mergeCells count="6">
    <mergeCell ref="A1:F1"/>
    <mergeCell ref="B2:C2"/>
    <mergeCell ref="A3:A17"/>
    <mergeCell ref="A19:A36"/>
    <mergeCell ref="A38:A41"/>
    <mergeCell ref="A46:F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3:G323"/>
  <sheetViews>
    <sheetView showGridLines="0" zoomScale="64" zoomScaleNormal="64" zoomScalePageLayoutView="0" workbookViewId="0" topLeftCell="A1">
      <selection activeCell="A4" sqref="A4:F4"/>
    </sheetView>
  </sheetViews>
  <sheetFormatPr defaultColWidth="10.8515625" defaultRowHeight="12.75"/>
  <cols>
    <col min="1" max="1" width="18.140625" style="2" customWidth="1"/>
    <col min="2" max="3" width="10.8515625" style="2" customWidth="1"/>
    <col min="4" max="4" width="27.421875" style="2" customWidth="1"/>
    <col min="5" max="5" width="67.421875" style="2" customWidth="1"/>
    <col min="6" max="6" width="20.8515625" style="33" customWidth="1"/>
    <col min="7" max="16384" width="10.8515625" style="2" customWidth="1"/>
  </cols>
  <sheetData>
    <row r="3" spans="1:6" ht="19.5">
      <c r="A3" s="309" t="s">
        <v>431</v>
      </c>
      <c r="B3" s="309"/>
      <c r="C3" s="309"/>
      <c r="D3" s="309"/>
      <c r="E3" s="309"/>
      <c r="F3" s="309"/>
    </row>
    <row r="4" spans="1:6" ht="25.5" thickBot="1">
      <c r="A4" s="308" t="s">
        <v>226</v>
      </c>
      <c r="B4" s="308"/>
      <c r="C4" s="308"/>
      <c r="D4" s="308"/>
      <c r="E4" s="308"/>
      <c r="F4" s="308"/>
    </row>
    <row r="5" spans="1:6" ht="31.5" thickBot="1">
      <c r="A5" s="62" t="s">
        <v>227</v>
      </c>
      <c r="B5" s="317" t="s">
        <v>228</v>
      </c>
      <c r="C5" s="318"/>
      <c r="D5" s="62" t="s">
        <v>229</v>
      </c>
      <c r="E5" s="62" t="s">
        <v>230</v>
      </c>
      <c r="F5" s="63" t="s">
        <v>231</v>
      </c>
    </row>
    <row r="6" spans="1:6" ht="19.5">
      <c r="A6" s="313" t="s">
        <v>232</v>
      </c>
      <c r="B6" s="314"/>
      <c r="C6" s="314"/>
      <c r="D6" s="38" t="s">
        <v>233</v>
      </c>
      <c r="E6" s="39"/>
      <c r="F6" s="40" t="s">
        <v>234</v>
      </c>
    </row>
    <row r="7" spans="1:6" ht="67.5" customHeight="1">
      <c r="A7" s="58">
        <v>964</v>
      </c>
      <c r="B7" s="59">
        <v>2</v>
      </c>
      <c r="C7" s="59">
        <v>3</v>
      </c>
      <c r="D7" s="25">
        <v>260862.1</v>
      </c>
      <c r="E7" s="26" t="s">
        <v>236</v>
      </c>
      <c r="F7" s="27">
        <v>260862.1</v>
      </c>
    </row>
    <row r="8" spans="1:6" ht="67.5" customHeight="1">
      <c r="A8" s="58">
        <v>1306</v>
      </c>
      <c r="B8" s="59">
        <v>2</v>
      </c>
      <c r="C8" s="59">
        <v>3</v>
      </c>
      <c r="D8" s="25">
        <v>1198000</v>
      </c>
      <c r="E8" s="26" t="s">
        <v>237</v>
      </c>
      <c r="F8" s="27">
        <v>1198000</v>
      </c>
    </row>
    <row r="9" spans="1:6" ht="15.75" thickBot="1">
      <c r="A9" s="28"/>
      <c r="B9" s="29"/>
      <c r="C9" s="29"/>
      <c r="D9" s="41">
        <f>SUM(D7:D8)</f>
        <v>1458862.1</v>
      </c>
      <c r="E9" s="30"/>
      <c r="F9" s="42">
        <f>SUM(F7:F8)</f>
        <v>1458862.1</v>
      </c>
    </row>
    <row r="10" spans="1:6" ht="12.75" thickBot="1">
      <c r="A10" s="24"/>
      <c r="B10" s="24"/>
      <c r="C10" s="24"/>
      <c r="D10" s="24"/>
      <c r="E10" s="26"/>
      <c r="F10" s="24"/>
    </row>
    <row r="11" spans="1:6" ht="50.25" customHeight="1">
      <c r="A11" s="313" t="s">
        <v>238</v>
      </c>
      <c r="B11" s="314"/>
      <c r="C11" s="314"/>
      <c r="D11" s="38" t="s">
        <v>233</v>
      </c>
      <c r="E11" s="39"/>
      <c r="F11" s="40" t="s">
        <v>234</v>
      </c>
    </row>
    <row r="12" spans="1:6" ht="51" customHeight="1">
      <c r="A12" s="58">
        <v>963</v>
      </c>
      <c r="B12" s="59">
        <v>2</v>
      </c>
      <c r="C12" s="59">
        <v>3</v>
      </c>
      <c r="D12" s="25">
        <v>132000</v>
      </c>
      <c r="E12" s="26" t="s">
        <v>239</v>
      </c>
      <c r="F12" s="27">
        <v>132000</v>
      </c>
    </row>
    <row r="13" spans="1:6" ht="18" thickBot="1">
      <c r="A13" s="28"/>
      <c r="B13" s="29"/>
      <c r="C13" s="29"/>
      <c r="D13" s="43">
        <f>SUM(D12)</f>
        <v>132000</v>
      </c>
      <c r="E13" s="30"/>
      <c r="F13" s="44">
        <f>SUM(F12)</f>
        <v>132000</v>
      </c>
    </row>
    <row r="14" spans="1:6" ht="40.5" customHeight="1">
      <c r="A14" s="319" t="s">
        <v>240</v>
      </c>
      <c r="B14" s="320"/>
      <c r="C14" s="320"/>
      <c r="D14" s="38" t="s">
        <v>233</v>
      </c>
      <c r="E14" s="39"/>
      <c r="F14" s="40" t="s">
        <v>234</v>
      </c>
    </row>
    <row r="15" spans="1:6" ht="52.5" customHeight="1">
      <c r="A15" s="58">
        <v>1096</v>
      </c>
      <c r="B15" s="59">
        <v>2</v>
      </c>
      <c r="C15" s="59">
        <v>3</v>
      </c>
      <c r="D15" s="25">
        <v>357507.18</v>
      </c>
      <c r="E15" s="26" t="s">
        <v>241</v>
      </c>
      <c r="F15" s="27">
        <v>357507.18</v>
      </c>
    </row>
    <row r="16" spans="1:6" ht="52.5" customHeight="1">
      <c r="A16" s="58">
        <v>1097</v>
      </c>
      <c r="B16" s="59">
        <v>2</v>
      </c>
      <c r="C16" s="59">
        <v>3</v>
      </c>
      <c r="D16" s="25">
        <v>241115.21</v>
      </c>
      <c r="E16" s="26" t="s">
        <v>242</v>
      </c>
      <c r="F16" s="27">
        <v>241115.21</v>
      </c>
    </row>
    <row r="17" spans="1:6" ht="52.5" customHeight="1">
      <c r="A17" s="58">
        <v>1098</v>
      </c>
      <c r="B17" s="59">
        <v>2</v>
      </c>
      <c r="C17" s="59">
        <v>3</v>
      </c>
      <c r="D17" s="25">
        <v>387137.07</v>
      </c>
      <c r="E17" s="26" t="s">
        <v>243</v>
      </c>
      <c r="F17" s="27">
        <v>387137.07</v>
      </c>
    </row>
    <row r="18" spans="1:6" ht="52.5" customHeight="1">
      <c r="A18" s="58">
        <v>1099</v>
      </c>
      <c r="B18" s="59">
        <v>2</v>
      </c>
      <c r="C18" s="59">
        <v>3</v>
      </c>
      <c r="D18" s="25">
        <v>385826.76</v>
      </c>
      <c r="E18" s="26" t="s">
        <v>244</v>
      </c>
      <c r="F18" s="27">
        <v>385826.76</v>
      </c>
    </row>
    <row r="19" spans="1:6" ht="52.5" customHeight="1">
      <c r="A19" s="58">
        <v>1100</v>
      </c>
      <c r="B19" s="59">
        <v>2</v>
      </c>
      <c r="C19" s="59">
        <v>3</v>
      </c>
      <c r="D19" s="25">
        <v>122011.46</v>
      </c>
      <c r="E19" s="26" t="s">
        <v>245</v>
      </c>
      <c r="F19" s="27">
        <v>122011.46</v>
      </c>
    </row>
    <row r="20" spans="1:6" ht="52.5" customHeight="1">
      <c r="A20" s="58">
        <v>1101</v>
      </c>
      <c r="B20" s="59">
        <v>2</v>
      </c>
      <c r="C20" s="59">
        <v>3</v>
      </c>
      <c r="D20" s="25">
        <v>186058.25</v>
      </c>
      <c r="E20" s="26" t="s">
        <v>246</v>
      </c>
      <c r="F20" s="27">
        <v>186058.25</v>
      </c>
    </row>
    <row r="21" spans="1:6" ht="52.5" customHeight="1">
      <c r="A21" s="58">
        <v>1102</v>
      </c>
      <c r="B21" s="59">
        <v>2</v>
      </c>
      <c r="C21" s="59">
        <v>3</v>
      </c>
      <c r="D21" s="25">
        <v>194432.47</v>
      </c>
      <c r="E21" s="26" t="s">
        <v>247</v>
      </c>
      <c r="F21" s="27">
        <v>113379.58</v>
      </c>
    </row>
    <row r="22" spans="1:6" ht="52.5" customHeight="1">
      <c r="A22" s="58">
        <v>1170</v>
      </c>
      <c r="B22" s="59">
        <v>2</v>
      </c>
      <c r="C22" s="59">
        <v>3</v>
      </c>
      <c r="D22" s="25">
        <v>29110.6</v>
      </c>
      <c r="E22" s="26" t="s">
        <v>248</v>
      </c>
      <c r="F22" s="45">
        <v>0</v>
      </c>
    </row>
    <row r="23" spans="1:6" ht="52.5" customHeight="1">
      <c r="A23" s="58">
        <v>1170</v>
      </c>
      <c r="B23" s="59">
        <v>2</v>
      </c>
      <c r="C23" s="59">
        <v>3</v>
      </c>
      <c r="D23" s="25">
        <v>122476.94</v>
      </c>
      <c r="E23" s="26" t="s">
        <v>248</v>
      </c>
      <c r="F23" s="45">
        <v>0</v>
      </c>
    </row>
    <row r="24" spans="1:6" ht="52.5" customHeight="1">
      <c r="A24" s="58">
        <v>1170</v>
      </c>
      <c r="B24" s="59">
        <v>2</v>
      </c>
      <c r="C24" s="59">
        <v>3</v>
      </c>
      <c r="D24" s="25">
        <v>-25727.3</v>
      </c>
      <c r="E24" s="26" t="s">
        <v>248</v>
      </c>
      <c r="F24" s="45">
        <v>0</v>
      </c>
    </row>
    <row r="25" spans="1:6" ht="52.5" customHeight="1">
      <c r="A25" s="58">
        <v>1191</v>
      </c>
      <c r="B25" s="59">
        <v>2</v>
      </c>
      <c r="C25" s="59">
        <v>3</v>
      </c>
      <c r="D25" s="25">
        <v>446035.53</v>
      </c>
      <c r="E25" s="26" t="s">
        <v>249</v>
      </c>
      <c r="F25" s="27">
        <v>431000</v>
      </c>
    </row>
    <row r="26" spans="1:6" ht="52.5" customHeight="1">
      <c r="A26" s="58">
        <v>1191</v>
      </c>
      <c r="B26" s="59">
        <v>2</v>
      </c>
      <c r="C26" s="59">
        <v>3</v>
      </c>
      <c r="D26" s="25">
        <v>-15035.53</v>
      </c>
      <c r="E26" s="26" t="s">
        <v>249</v>
      </c>
      <c r="F26" s="27"/>
    </row>
    <row r="27" spans="1:6" ht="52.5" customHeight="1">
      <c r="A27" s="58">
        <v>1192</v>
      </c>
      <c r="B27" s="59">
        <v>2</v>
      </c>
      <c r="C27" s="59">
        <v>3</v>
      </c>
      <c r="D27" s="25">
        <v>658298.72</v>
      </c>
      <c r="E27" s="26" t="s">
        <v>250</v>
      </c>
      <c r="F27" s="27">
        <v>331432.5</v>
      </c>
    </row>
    <row r="28" spans="1:6" ht="52.5" customHeight="1">
      <c r="A28" s="58">
        <v>1192</v>
      </c>
      <c r="B28" s="59">
        <v>2</v>
      </c>
      <c r="C28" s="59">
        <v>3</v>
      </c>
      <c r="D28" s="25">
        <v>-32914.94</v>
      </c>
      <c r="E28" s="26" t="s">
        <v>250</v>
      </c>
      <c r="F28" s="27"/>
    </row>
    <row r="29" spans="1:6" ht="52.5" customHeight="1">
      <c r="A29" s="58">
        <v>1368</v>
      </c>
      <c r="B29" s="59">
        <v>2</v>
      </c>
      <c r="C29" s="59">
        <v>3</v>
      </c>
      <c r="D29" s="25">
        <v>19391.69</v>
      </c>
      <c r="E29" s="26" t="s">
        <v>251</v>
      </c>
      <c r="F29" s="27">
        <v>19391.69</v>
      </c>
    </row>
    <row r="30" spans="1:6" ht="52.5" customHeight="1">
      <c r="A30" s="58">
        <v>1405</v>
      </c>
      <c r="B30" s="59">
        <v>2</v>
      </c>
      <c r="C30" s="59">
        <v>3</v>
      </c>
      <c r="D30" s="25">
        <v>23521.18</v>
      </c>
      <c r="E30" s="26" t="s">
        <v>252</v>
      </c>
      <c r="F30" s="27">
        <v>23521.18</v>
      </c>
    </row>
    <row r="31" spans="1:6" ht="52.5" customHeight="1">
      <c r="A31" s="58">
        <v>1481</v>
      </c>
      <c r="B31" s="59">
        <v>2</v>
      </c>
      <c r="C31" s="59">
        <v>3</v>
      </c>
      <c r="D31" s="25">
        <v>33185</v>
      </c>
      <c r="E31" s="26" t="s">
        <v>253</v>
      </c>
      <c r="F31" s="27">
        <v>33185</v>
      </c>
    </row>
    <row r="32" spans="1:6" ht="52.5" customHeight="1">
      <c r="A32" s="58">
        <v>1538</v>
      </c>
      <c r="B32" s="59">
        <v>2</v>
      </c>
      <c r="C32" s="59">
        <v>3</v>
      </c>
      <c r="D32" s="25">
        <v>20153.65</v>
      </c>
      <c r="E32" s="26" t="s">
        <v>254</v>
      </c>
      <c r="F32" s="27">
        <v>20153.65</v>
      </c>
    </row>
    <row r="33" spans="1:6" ht="52.5" customHeight="1">
      <c r="A33" s="58">
        <v>1549</v>
      </c>
      <c r="B33" s="59">
        <v>2</v>
      </c>
      <c r="C33" s="59">
        <v>3</v>
      </c>
      <c r="D33" s="25">
        <v>107969.94</v>
      </c>
      <c r="E33" s="26" t="s">
        <v>255</v>
      </c>
      <c r="F33" s="27">
        <v>107969.94</v>
      </c>
    </row>
    <row r="34" spans="1:6" ht="52.5" customHeight="1">
      <c r="A34" s="58">
        <v>1563</v>
      </c>
      <c r="B34" s="59">
        <v>2</v>
      </c>
      <c r="C34" s="59">
        <v>3</v>
      </c>
      <c r="D34" s="25">
        <v>26971.21</v>
      </c>
      <c r="E34" s="26" t="s">
        <v>256</v>
      </c>
      <c r="F34" s="27">
        <v>26971.21</v>
      </c>
    </row>
    <row r="35" spans="1:6" ht="52.5" customHeight="1">
      <c r="A35" s="58">
        <v>1618</v>
      </c>
      <c r="B35" s="59">
        <v>2</v>
      </c>
      <c r="C35" s="59">
        <v>3</v>
      </c>
      <c r="D35" s="25">
        <v>21346.2</v>
      </c>
      <c r="E35" s="26" t="s">
        <v>257</v>
      </c>
      <c r="F35" s="27">
        <v>21346.2</v>
      </c>
    </row>
    <row r="36" spans="1:6" ht="52.5" customHeight="1">
      <c r="A36" s="58">
        <v>1619</v>
      </c>
      <c r="B36" s="59">
        <v>2</v>
      </c>
      <c r="C36" s="59">
        <v>3</v>
      </c>
      <c r="D36" s="25">
        <v>1240</v>
      </c>
      <c r="E36" s="26" t="s">
        <v>258</v>
      </c>
      <c r="F36" s="27">
        <v>1240</v>
      </c>
    </row>
    <row r="37" spans="1:6" ht="52.5" customHeight="1">
      <c r="A37" s="58">
        <v>1620</v>
      </c>
      <c r="B37" s="59">
        <v>2</v>
      </c>
      <c r="C37" s="59">
        <v>3</v>
      </c>
      <c r="D37" s="25">
        <v>4192</v>
      </c>
      <c r="E37" s="26" t="s">
        <v>259</v>
      </c>
      <c r="F37" s="27">
        <v>4192</v>
      </c>
    </row>
    <row r="38" spans="1:6" ht="52.5" customHeight="1">
      <c r="A38" s="58">
        <v>1621</v>
      </c>
      <c r="B38" s="59">
        <v>2</v>
      </c>
      <c r="C38" s="59">
        <v>3</v>
      </c>
      <c r="D38" s="25">
        <v>25126.2</v>
      </c>
      <c r="E38" s="26" t="s">
        <v>260</v>
      </c>
      <c r="F38" s="27">
        <v>25126.2</v>
      </c>
    </row>
    <row r="39" spans="1:6" ht="52.5" customHeight="1">
      <c r="A39" s="58">
        <v>1668</v>
      </c>
      <c r="B39" s="59">
        <v>2</v>
      </c>
      <c r="C39" s="59">
        <v>3</v>
      </c>
      <c r="D39" s="25">
        <v>2340</v>
      </c>
      <c r="E39" s="26" t="s">
        <v>261</v>
      </c>
      <c r="F39" s="27">
        <v>2340</v>
      </c>
    </row>
    <row r="40" spans="1:6" ht="52.5" customHeight="1">
      <c r="A40" s="58">
        <v>1669</v>
      </c>
      <c r="B40" s="59">
        <v>2</v>
      </c>
      <c r="C40" s="59">
        <v>3</v>
      </c>
      <c r="D40" s="25">
        <v>1830.06</v>
      </c>
      <c r="E40" s="26" t="s">
        <v>262</v>
      </c>
      <c r="F40" s="27">
        <v>1830.06</v>
      </c>
    </row>
    <row r="41" spans="1:6" ht="52.5" customHeight="1">
      <c r="A41" s="58">
        <v>1674</v>
      </c>
      <c r="B41" s="59">
        <v>2</v>
      </c>
      <c r="C41" s="59">
        <v>3</v>
      </c>
      <c r="D41" s="25">
        <v>31907.2</v>
      </c>
      <c r="E41" s="26" t="s">
        <v>263</v>
      </c>
      <c r="F41" s="27">
        <v>31907.2</v>
      </c>
    </row>
    <row r="42" spans="1:6" ht="52.5" customHeight="1">
      <c r="A42" s="58">
        <v>1705</v>
      </c>
      <c r="B42" s="59">
        <v>2</v>
      </c>
      <c r="C42" s="59">
        <v>3</v>
      </c>
      <c r="D42" s="25">
        <v>18999.09</v>
      </c>
      <c r="E42" s="26" t="s">
        <v>264</v>
      </c>
      <c r="F42" s="27">
        <v>18999.09</v>
      </c>
    </row>
    <row r="43" spans="1:6" ht="52.5" customHeight="1">
      <c r="A43" s="58">
        <v>1706</v>
      </c>
      <c r="B43" s="59">
        <v>2</v>
      </c>
      <c r="C43" s="59">
        <v>3</v>
      </c>
      <c r="D43" s="25">
        <v>23000</v>
      </c>
      <c r="E43" s="26" t="s">
        <v>265</v>
      </c>
      <c r="F43" s="27">
        <v>23000</v>
      </c>
    </row>
    <row r="44" spans="1:6" ht="52.5" customHeight="1">
      <c r="A44" s="58">
        <v>1707</v>
      </c>
      <c r="B44" s="59">
        <v>2</v>
      </c>
      <c r="C44" s="59">
        <v>3</v>
      </c>
      <c r="D44" s="25">
        <v>18506.1</v>
      </c>
      <c r="E44" s="26" t="s">
        <v>266</v>
      </c>
      <c r="F44" s="27">
        <v>18506.1</v>
      </c>
    </row>
    <row r="45" spans="1:6" ht="52.5" customHeight="1">
      <c r="A45" s="58">
        <v>1708</v>
      </c>
      <c r="B45" s="59">
        <v>2</v>
      </c>
      <c r="C45" s="59">
        <v>3</v>
      </c>
      <c r="D45" s="25">
        <v>30008.31</v>
      </c>
      <c r="E45" s="26" t="s">
        <v>267</v>
      </c>
      <c r="F45" s="27">
        <v>30008.31</v>
      </c>
    </row>
    <row r="46" spans="1:6" ht="52.5" customHeight="1">
      <c r="A46" s="58">
        <v>1728</v>
      </c>
      <c r="B46" s="59">
        <v>2</v>
      </c>
      <c r="C46" s="59">
        <v>3</v>
      </c>
      <c r="D46" s="25">
        <v>2500</v>
      </c>
      <c r="E46" s="26" t="s">
        <v>268</v>
      </c>
      <c r="F46" s="27">
        <v>2500</v>
      </c>
    </row>
    <row r="47" spans="1:6" ht="52.5" customHeight="1">
      <c r="A47" s="58">
        <v>1728</v>
      </c>
      <c r="B47" s="59">
        <v>2</v>
      </c>
      <c r="C47" s="59">
        <v>3</v>
      </c>
      <c r="D47" s="25">
        <v>2261.8</v>
      </c>
      <c r="E47" s="26" t="s">
        <v>269</v>
      </c>
      <c r="F47" s="27">
        <v>2261.8</v>
      </c>
    </row>
    <row r="48" spans="1:6" ht="52.5" customHeight="1">
      <c r="A48" s="58">
        <v>1728</v>
      </c>
      <c r="B48" s="59">
        <v>2</v>
      </c>
      <c r="C48" s="59">
        <v>3</v>
      </c>
      <c r="D48" s="25">
        <v>2095</v>
      </c>
      <c r="E48" s="26" t="s">
        <v>270</v>
      </c>
      <c r="F48" s="27">
        <v>2095</v>
      </c>
    </row>
    <row r="49" spans="1:6" ht="52.5" customHeight="1">
      <c r="A49" s="58">
        <v>1728</v>
      </c>
      <c r="B49" s="59">
        <v>2</v>
      </c>
      <c r="C49" s="59">
        <v>3</v>
      </c>
      <c r="D49" s="25">
        <v>1239</v>
      </c>
      <c r="E49" s="26" t="s">
        <v>270</v>
      </c>
      <c r="F49" s="27">
        <v>1239</v>
      </c>
    </row>
    <row r="50" spans="1:6" ht="52.5" customHeight="1">
      <c r="A50" s="58">
        <v>1728</v>
      </c>
      <c r="B50" s="59">
        <v>2</v>
      </c>
      <c r="C50" s="59">
        <v>3</v>
      </c>
      <c r="D50" s="25">
        <v>243</v>
      </c>
      <c r="E50" s="26" t="s">
        <v>270</v>
      </c>
      <c r="F50" s="27">
        <v>243</v>
      </c>
    </row>
    <row r="51" spans="1:6" ht="52.5" customHeight="1">
      <c r="A51" s="58">
        <v>1728</v>
      </c>
      <c r="B51" s="59">
        <v>2</v>
      </c>
      <c r="C51" s="59">
        <v>3</v>
      </c>
      <c r="D51" s="25">
        <v>1580</v>
      </c>
      <c r="E51" s="26" t="s">
        <v>271</v>
      </c>
      <c r="F51" s="27">
        <v>1580</v>
      </c>
    </row>
    <row r="52" spans="1:6" ht="52.5" customHeight="1">
      <c r="A52" s="58">
        <v>1728</v>
      </c>
      <c r="B52" s="59">
        <v>2</v>
      </c>
      <c r="C52" s="59">
        <v>3</v>
      </c>
      <c r="D52" s="25">
        <v>1240</v>
      </c>
      <c r="E52" s="26" t="s">
        <v>272</v>
      </c>
      <c r="F52" s="27">
        <v>1240</v>
      </c>
    </row>
    <row r="53" spans="1:6" ht="52.5" customHeight="1">
      <c r="A53" s="58">
        <v>1728</v>
      </c>
      <c r="B53" s="59">
        <v>2</v>
      </c>
      <c r="C53" s="59">
        <v>3</v>
      </c>
      <c r="D53" s="25">
        <v>1700</v>
      </c>
      <c r="E53" s="26" t="s">
        <v>273</v>
      </c>
      <c r="F53" s="27">
        <v>1700</v>
      </c>
    </row>
    <row r="54" spans="1:6" ht="52.5" customHeight="1">
      <c r="A54" s="58">
        <v>1728</v>
      </c>
      <c r="B54" s="59">
        <v>2</v>
      </c>
      <c r="C54" s="59">
        <v>3</v>
      </c>
      <c r="D54" s="25">
        <v>8245</v>
      </c>
      <c r="E54" s="26" t="s">
        <v>274</v>
      </c>
      <c r="F54" s="27">
        <v>8245</v>
      </c>
    </row>
    <row r="55" spans="1:6" ht="52.5" customHeight="1">
      <c r="A55" s="58">
        <v>1728</v>
      </c>
      <c r="B55" s="59">
        <v>2</v>
      </c>
      <c r="C55" s="59">
        <v>3</v>
      </c>
      <c r="D55" s="25">
        <v>900</v>
      </c>
      <c r="E55" s="26" t="s">
        <v>274</v>
      </c>
      <c r="F55" s="27">
        <v>900</v>
      </c>
    </row>
    <row r="56" spans="1:6" ht="52.5" customHeight="1">
      <c r="A56" s="58">
        <v>1728</v>
      </c>
      <c r="B56" s="59">
        <v>2</v>
      </c>
      <c r="C56" s="59">
        <v>3</v>
      </c>
      <c r="D56" s="25">
        <v>294</v>
      </c>
      <c r="E56" s="26" t="s">
        <v>274</v>
      </c>
      <c r="F56" s="27">
        <v>294</v>
      </c>
    </row>
    <row r="57" spans="1:6" ht="52.5" customHeight="1">
      <c r="A57" s="58">
        <v>1728</v>
      </c>
      <c r="B57" s="59">
        <v>2</v>
      </c>
      <c r="C57" s="59">
        <v>3</v>
      </c>
      <c r="D57" s="25">
        <v>320</v>
      </c>
      <c r="E57" s="26" t="s">
        <v>275</v>
      </c>
      <c r="F57" s="27">
        <v>320</v>
      </c>
    </row>
    <row r="58" spans="1:6" ht="52.5" customHeight="1">
      <c r="A58" s="58">
        <v>1728</v>
      </c>
      <c r="B58" s="59">
        <v>2</v>
      </c>
      <c r="C58" s="59">
        <v>3</v>
      </c>
      <c r="D58" s="25">
        <v>270</v>
      </c>
      <c r="E58" s="26" t="s">
        <v>275</v>
      </c>
      <c r="F58" s="27">
        <v>270</v>
      </c>
    </row>
    <row r="59" spans="1:6" ht="52.5" customHeight="1">
      <c r="A59" s="58">
        <v>1728</v>
      </c>
      <c r="B59" s="59">
        <v>2</v>
      </c>
      <c r="C59" s="59">
        <v>3</v>
      </c>
      <c r="D59" s="25">
        <v>580</v>
      </c>
      <c r="E59" s="26" t="s">
        <v>275</v>
      </c>
      <c r="F59" s="27">
        <v>580</v>
      </c>
    </row>
    <row r="60" spans="1:6" ht="52.5" customHeight="1">
      <c r="A60" s="58">
        <v>1728</v>
      </c>
      <c r="B60" s="59">
        <v>2</v>
      </c>
      <c r="C60" s="59">
        <v>3</v>
      </c>
      <c r="D60" s="25">
        <v>1274</v>
      </c>
      <c r="E60" s="26" t="s">
        <v>276</v>
      </c>
      <c r="F60" s="27">
        <v>1274</v>
      </c>
    </row>
    <row r="61" spans="1:6" ht="52.5" customHeight="1">
      <c r="A61" s="58">
        <v>1728</v>
      </c>
      <c r="B61" s="59">
        <v>2</v>
      </c>
      <c r="C61" s="59">
        <v>3</v>
      </c>
      <c r="D61" s="25">
        <v>3850</v>
      </c>
      <c r="E61" s="26" t="s">
        <v>277</v>
      </c>
      <c r="F61" s="27">
        <v>3850</v>
      </c>
    </row>
    <row r="62" spans="1:6" ht="52.5" customHeight="1">
      <c r="A62" s="58">
        <v>1728</v>
      </c>
      <c r="B62" s="59">
        <v>2</v>
      </c>
      <c r="C62" s="59">
        <v>3</v>
      </c>
      <c r="D62" s="25">
        <v>102.5</v>
      </c>
      <c r="E62" s="26" t="s">
        <v>277</v>
      </c>
      <c r="F62" s="27">
        <v>102.5</v>
      </c>
    </row>
    <row r="63" spans="1:6" ht="52.5" customHeight="1">
      <c r="A63" s="58">
        <v>1728</v>
      </c>
      <c r="B63" s="59">
        <v>2</v>
      </c>
      <c r="C63" s="59">
        <v>3</v>
      </c>
      <c r="D63" s="25">
        <v>1428</v>
      </c>
      <c r="E63" s="26" t="s">
        <v>278</v>
      </c>
      <c r="F63" s="27">
        <v>1428</v>
      </c>
    </row>
    <row r="64" spans="1:6" ht="52.5" customHeight="1">
      <c r="A64" s="58">
        <v>1728</v>
      </c>
      <c r="B64" s="59">
        <v>2</v>
      </c>
      <c r="C64" s="59">
        <v>3</v>
      </c>
      <c r="D64" s="25">
        <v>1770</v>
      </c>
      <c r="E64" s="26" t="s">
        <v>279</v>
      </c>
      <c r="F64" s="27">
        <v>1770</v>
      </c>
    </row>
    <row r="65" spans="1:6" ht="52.5" customHeight="1">
      <c r="A65" s="58">
        <v>1728</v>
      </c>
      <c r="B65" s="59">
        <v>2</v>
      </c>
      <c r="C65" s="59">
        <v>3</v>
      </c>
      <c r="D65" s="25">
        <v>784</v>
      </c>
      <c r="E65" s="26" t="s">
        <v>280</v>
      </c>
      <c r="F65" s="27">
        <v>784</v>
      </c>
    </row>
    <row r="66" spans="1:6" ht="52.5" customHeight="1">
      <c r="A66" s="58">
        <v>1728</v>
      </c>
      <c r="B66" s="59">
        <v>2</v>
      </c>
      <c r="C66" s="59">
        <v>3</v>
      </c>
      <c r="D66" s="25">
        <v>3003.1</v>
      </c>
      <c r="E66" s="26" t="s">
        <v>281</v>
      </c>
      <c r="F66" s="27">
        <v>3003.1</v>
      </c>
    </row>
    <row r="67" spans="1:6" ht="52.5" customHeight="1">
      <c r="A67" s="58">
        <v>1728</v>
      </c>
      <c r="B67" s="59">
        <v>2</v>
      </c>
      <c r="C67" s="59">
        <v>3</v>
      </c>
      <c r="D67" s="25">
        <v>15840</v>
      </c>
      <c r="E67" s="26" t="s">
        <v>282</v>
      </c>
      <c r="F67" s="27">
        <v>15840</v>
      </c>
    </row>
    <row r="68" spans="1:6" ht="52.5" customHeight="1">
      <c r="A68" s="58">
        <v>1728</v>
      </c>
      <c r="B68" s="59">
        <v>2</v>
      </c>
      <c r="C68" s="59">
        <v>3</v>
      </c>
      <c r="D68" s="25">
        <v>6500</v>
      </c>
      <c r="E68" s="26" t="s">
        <v>283</v>
      </c>
      <c r="F68" s="27">
        <v>6500</v>
      </c>
    </row>
    <row r="69" spans="1:6" ht="52.5" customHeight="1">
      <c r="A69" s="58">
        <v>1728</v>
      </c>
      <c r="B69" s="59">
        <v>2</v>
      </c>
      <c r="C69" s="59">
        <v>3</v>
      </c>
      <c r="D69" s="25">
        <v>15300</v>
      </c>
      <c r="E69" s="26" t="s">
        <v>284</v>
      </c>
      <c r="F69" s="27">
        <v>15300</v>
      </c>
    </row>
    <row r="70" spans="1:6" ht="52.5" customHeight="1">
      <c r="A70" s="58">
        <v>1728</v>
      </c>
      <c r="B70" s="59">
        <v>2</v>
      </c>
      <c r="C70" s="59">
        <v>3</v>
      </c>
      <c r="D70" s="25">
        <v>1512</v>
      </c>
      <c r="E70" s="26" t="s">
        <v>285</v>
      </c>
      <c r="F70" s="27">
        <v>1512</v>
      </c>
    </row>
    <row r="71" spans="1:6" ht="52.5" customHeight="1">
      <c r="A71" s="58">
        <v>1728</v>
      </c>
      <c r="B71" s="59">
        <v>2</v>
      </c>
      <c r="C71" s="59">
        <v>3</v>
      </c>
      <c r="D71" s="25">
        <v>26733.24</v>
      </c>
      <c r="E71" s="26" t="s">
        <v>286</v>
      </c>
      <c r="F71" s="27">
        <v>26733.24</v>
      </c>
    </row>
    <row r="72" spans="1:6" ht="52.5" customHeight="1">
      <c r="A72" s="58">
        <v>1728</v>
      </c>
      <c r="B72" s="59">
        <v>2</v>
      </c>
      <c r="C72" s="59">
        <v>3</v>
      </c>
      <c r="D72" s="25">
        <v>22500</v>
      </c>
      <c r="E72" s="26" t="s">
        <v>287</v>
      </c>
      <c r="F72" s="27">
        <v>22500</v>
      </c>
    </row>
    <row r="73" spans="1:6" ht="52.5" customHeight="1">
      <c r="A73" s="58">
        <v>1728</v>
      </c>
      <c r="B73" s="59">
        <v>2</v>
      </c>
      <c r="C73" s="59">
        <v>3</v>
      </c>
      <c r="D73" s="25">
        <v>3438</v>
      </c>
      <c r="E73" s="26" t="s">
        <v>288</v>
      </c>
      <c r="F73" s="27">
        <v>3438</v>
      </c>
    </row>
    <row r="74" spans="1:6" ht="52.5" customHeight="1">
      <c r="A74" s="58">
        <v>1728</v>
      </c>
      <c r="B74" s="59">
        <v>2</v>
      </c>
      <c r="C74" s="59">
        <v>3</v>
      </c>
      <c r="D74" s="25">
        <v>3977.11</v>
      </c>
      <c r="E74" s="26" t="s">
        <v>289</v>
      </c>
      <c r="F74" s="27">
        <v>3977.11</v>
      </c>
    </row>
    <row r="75" spans="1:6" ht="52.5" customHeight="1">
      <c r="A75" s="58">
        <v>1728</v>
      </c>
      <c r="B75" s="59">
        <v>2</v>
      </c>
      <c r="C75" s="59">
        <v>3</v>
      </c>
      <c r="D75" s="25">
        <v>460</v>
      </c>
      <c r="E75" s="26" t="s">
        <v>290</v>
      </c>
      <c r="F75" s="27">
        <v>460</v>
      </c>
    </row>
    <row r="76" spans="1:6" ht="52.5" customHeight="1">
      <c r="A76" s="58">
        <v>1728</v>
      </c>
      <c r="B76" s="59">
        <v>2</v>
      </c>
      <c r="C76" s="59">
        <v>3</v>
      </c>
      <c r="D76" s="25">
        <v>306</v>
      </c>
      <c r="E76" s="26" t="s">
        <v>290</v>
      </c>
      <c r="F76" s="27">
        <v>306</v>
      </c>
    </row>
    <row r="77" spans="1:6" ht="52.5" customHeight="1">
      <c r="A77" s="58">
        <v>1728</v>
      </c>
      <c r="B77" s="59">
        <v>2</v>
      </c>
      <c r="C77" s="59">
        <v>3</v>
      </c>
      <c r="D77" s="25">
        <v>7.5</v>
      </c>
      <c r="E77" s="26" t="s">
        <v>290</v>
      </c>
      <c r="F77" s="27">
        <v>7.5</v>
      </c>
    </row>
    <row r="78" spans="1:6" ht="52.5" customHeight="1">
      <c r="A78" s="58">
        <v>1728</v>
      </c>
      <c r="B78" s="59">
        <v>2</v>
      </c>
      <c r="C78" s="59">
        <v>3</v>
      </c>
      <c r="D78" s="25">
        <v>3113.5</v>
      </c>
      <c r="E78" s="26" t="s">
        <v>290</v>
      </c>
      <c r="F78" s="27">
        <v>3113.5</v>
      </c>
    </row>
    <row r="79" spans="1:6" ht="52.5" customHeight="1">
      <c r="A79" s="58">
        <v>1728</v>
      </c>
      <c r="B79" s="59">
        <v>2</v>
      </c>
      <c r="C79" s="59">
        <v>3</v>
      </c>
      <c r="D79" s="25">
        <v>567</v>
      </c>
      <c r="E79" s="26" t="s">
        <v>290</v>
      </c>
      <c r="F79" s="27">
        <v>567</v>
      </c>
    </row>
    <row r="80" spans="1:6" ht="52.5" customHeight="1">
      <c r="A80" s="58">
        <v>1749</v>
      </c>
      <c r="B80" s="59">
        <v>2</v>
      </c>
      <c r="C80" s="59">
        <v>3</v>
      </c>
      <c r="D80" s="25">
        <v>180</v>
      </c>
      <c r="E80" s="26" t="s">
        <v>291</v>
      </c>
      <c r="F80" s="27">
        <v>180</v>
      </c>
    </row>
    <row r="81" spans="1:6" ht="52.5" customHeight="1">
      <c r="A81" s="58">
        <v>1749</v>
      </c>
      <c r="B81" s="59">
        <v>2</v>
      </c>
      <c r="C81" s="59">
        <v>3</v>
      </c>
      <c r="D81" s="25">
        <v>29335</v>
      </c>
      <c r="E81" s="26" t="s">
        <v>291</v>
      </c>
      <c r="F81" s="27">
        <v>29335</v>
      </c>
    </row>
    <row r="82" spans="1:6" ht="52.5" customHeight="1">
      <c r="A82" s="58">
        <v>1749</v>
      </c>
      <c r="B82" s="59">
        <v>2</v>
      </c>
      <c r="C82" s="59">
        <v>3</v>
      </c>
      <c r="D82" s="25">
        <v>614.5</v>
      </c>
      <c r="E82" s="26" t="s">
        <v>291</v>
      </c>
      <c r="F82" s="27">
        <v>614.5</v>
      </c>
    </row>
    <row r="83" spans="1:6" ht="52.5" customHeight="1">
      <c r="A83" s="58">
        <v>1749</v>
      </c>
      <c r="B83" s="59">
        <v>2</v>
      </c>
      <c r="C83" s="59">
        <v>3</v>
      </c>
      <c r="D83" s="25">
        <v>31262</v>
      </c>
      <c r="E83" s="26" t="s">
        <v>292</v>
      </c>
      <c r="F83" s="27">
        <v>31262</v>
      </c>
    </row>
    <row r="84" spans="1:6" ht="52.5" customHeight="1">
      <c r="A84" s="58">
        <v>1749</v>
      </c>
      <c r="B84" s="59">
        <v>2</v>
      </c>
      <c r="C84" s="59">
        <v>3</v>
      </c>
      <c r="D84" s="25">
        <v>32446</v>
      </c>
      <c r="E84" s="26" t="s">
        <v>293</v>
      </c>
      <c r="F84" s="27">
        <v>32446</v>
      </c>
    </row>
    <row r="85" spans="1:6" ht="52.5" customHeight="1">
      <c r="A85" s="58">
        <v>1749</v>
      </c>
      <c r="B85" s="59">
        <v>2</v>
      </c>
      <c r="C85" s="59">
        <v>3</v>
      </c>
      <c r="D85" s="25">
        <v>5950</v>
      </c>
      <c r="E85" s="26" t="s">
        <v>294</v>
      </c>
      <c r="F85" s="27">
        <v>5950</v>
      </c>
    </row>
    <row r="86" spans="1:6" ht="52.5" customHeight="1">
      <c r="A86" s="58">
        <v>1761</v>
      </c>
      <c r="B86" s="59">
        <v>2</v>
      </c>
      <c r="C86" s="59">
        <v>3</v>
      </c>
      <c r="D86" s="25">
        <v>2628</v>
      </c>
      <c r="E86" s="26" t="s">
        <v>295</v>
      </c>
      <c r="F86" s="27">
        <v>2628</v>
      </c>
    </row>
    <row r="87" spans="1:6" ht="52.5" customHeight="1">
      <c r="A87" s="58">
        <v>1761</v>
      </c>
      <c r="B87" s="59">
        <v>2</v>
      </c>
      <c r="C87" s="59">
        <v>3</v>
      </c>
      <c r="D87" s="25">
        <v>4873</v>
      </c>
      <c r="E87" s="26" t="s">
        <v>296</v>
      </c>
      <c r="F87" s="27">
        <v>4873</v>
      </c>
    </row>
    <row r="88" spans="1:6" ht="52.5" customHeight="1">
      <c r="A88" s="58">
        <v>1761</v>
      </c>
      <c r="B88" s="59">
        <v>2</v>
      </c>
      <c r="C88" s="59">
        <v>3</v>
      </c>
      <c r="D88" s="25">
        <v>23186.67</v>
      </c>
      <c r="E88" s="26" t="s">
        <v>297</v>
      </c>
      <c r="F88" s="27">
        <v>23186.67</v>
      </c>
    </row>
    <row r="89" spans="1:6" ht="52.5" customHeight="1">
      <c r="A89" s="58">
        <v>1761</v>
      </c>
      <c r="B89" s="59">
        <v>2</v>
      </c>
      <c r="C89" s="59">
        <v>3</v>
      </c>
      <c r="D89" s="25">
        <v>31250</v>
      </c>
      <c r="E89" s="26" t="s">
        <v>298</v>
      </c>
      <c r="F89" s="27">
        <v>31250</v>
      </c>
    </row>
    <row r="90" spans="1:6" ht="52.5" customHeight="1">
      <c r="A90" s="58">
        <v>1761</v>
      </c>
      <c r="B90" s="59">
        <v>2</v>
      </c>
      <c r="C90" s="59">
        <v>3</v>
      </c>
      <c r="D90" s="25">
        <v>17335</v>
      </c>
      <c r="E90" s="26" t="s">
        <v>299</v>
      </c>
      <c r="F90" s="27">
        <v>17335</v>
      </c>
    </row>
    <row r="91" spans="1:6" ht="52.5" customHeight="1">
      <c r="A91" s="58">
        <v>1761</v>
      </c>
      <c r="B91" s="59">
        <v>2</v>
      </c>
      <c r="C91" s="59">
        <v>3</v>
      </c>
      <c r="D91" s="25">
        <v>101</v>
      </c>
      <c r="E91" s="26" t="s">
        <v>299</v>
      </c>
      <c r="F91" s="27">
        <v>101</v>
      </c>
    </row>
    <row r="92" spans="1:6" ht="52.5" customHeight="1">
      <c r="A92" s="58">
        <v>1761</v>
      </c>
      <c r="B92" s="59">
        <v>2</v>
      </c>
      <c r="C92" s="59">
        <v>3</v>
      </c>
      <c r="D92" s="25">
        <v>188</v>
      </c>
      <c r="E92" s="26" t="s">
        <v>299</v>
      </c>
      <c r="F92" s="27">
        <v>188</v>
      </c>
    </row>
    <row r="93" spans="1:6" ht="52.5" customHeight="1">
      <c r="A93" s="58">
        <v>1761</v>
      </c>
      <c r="B93" s="59">
        <v>2</v>
      </c>
      <c r="C93" s="59">
        <v>3</v>
      </c>
      <c r="D93" s="25">
        <v>64</v>
      </c>
      <c r="E93" s="26" t="s">
        <v>299</v>
      </c>
      <c r="F93" s="27">
        <v>64</v>
      </c>
    </row>
    <row r="94" spans="1:6" ht="52.5" customHeight="1">
      <c r="A94" s="58">
        <v>1761</v>
      </c>
      <c r="B94" s="59">
        <v>2</v>
      </c>
      <c r="C94" s="59">
        <v>3</v>
      </c>
      <c r="D94" s="25">
        <v>800</v>
      </c>
      <c r="E94" s="26" t="s">
        <v>300</v>
      </c>
      <c r="F94" s="27">
        <v>800</v>
      </c>
    </row>
    <row r="95" spans="1:6" ht="52.5" customHeight="1">
      <c r="A95" s="58">
        <v>1761</v>
      </c>
      <c r="B95" s="59">
        <v>2</v>
      </c>
      <c r="C95" s="59">
        <v>3</v>
      </c>
      <c r="D95" s="25">
        <v>5558</v>
      </c>
      <c r="E95" s="26" t="s">
        <v>300</v>
      </c>
      <c r="F95" s="27">
        <v>5558</v>
      </c>
    </row>
    <row r="96" spans="1:6" ht="52.5" customHeight="1">
      <c r="A96" s="58">
        <v>1761</v>
      </c>
      <c r="B96" s="59">
        <v>2</v>
      </c>
      <c r="C96" s="59">
        <v>3</v>
      </c>
      <c r="D96" s="25">
        <v>1448.5</v>
      </c>
      <c r="E96" s="26" t="s">
        <v>300</v>
      </c>
      <c r="F96" s="27">
        <v>1448.5</v>
      </c>
    </row>
    <row r="97" spans="1:6" ht="52.5" customHeight="1">
      <c r="A97" s="58">
        <v>1761</v>
      </c>
      <c r="B97" s="59">
        <v>2</v>
      </c>
      <c r="C97" s="59">
        <v>3</v>
      </c>
      <c r="D97" s="25">
        <v>3114.4</v>
      </c>
      <c r="E97" s="26" t="s">
        <v>300</v>
      </c>
      <c r="F97" s="27">
        <v>3114.4</v>
      </c>
    </row>
    <row r="98" spans="1:6" ht="52.5" customHeight="1">
      <c r="A98" s="58">
        <v>1761</v>
      </c>
      <c r="B98" s="59">
        <v>2</v>
      </c>
      <c r="C98" s="59">
        <v>3</v>
      </c>
      <c r="D98" s="25">
        <v>7400</v>
      </c>
      <c r="E98" s="26" t="s">
        <v>300</v>
      </c>
      <c r="F98" s="27">
        <v>7400</v>
      </c>
    </row>
    <row r="99" spans="1:6" ht="52.5" customHeight="1">
      <c r="A99" s="58">
        <v>1761</v>
      </c>
      <c r="B99" s="59">
        <v>2</v>
      </c>
      <c r="C99" s="59">
        <v>3</v>
      </c>
      <c r="D99" s="25">
        <v>1254.1</v>
      </c>
      <c r="E99" s="26" t="s">
        <v>301</v>
      </c>
      <c r="F99" s="27">
        <v>1254.1</v>
      </c>
    </row>
    <row r="100" spans="1:6" ht="52.5" customHeight="1">
      <c r="A100" s="58">
        <v>1761</v>
      </c>
      <c r="B100" s="59">
        <v>2</v>
      </c>
      <c r="C100" s="59">
        <v>3</v>
      </c>
      <c r="D100" s="25">
        <v>1893.5</v>
      </c>
      <c r="E100" s="26" t="s">
        <v>301</v>
      </c>
      <c r="F100" s="27">
        <v>1893.5</v>
      </c>
    </row>
    <row r="101" spans="1:6" ht="52.5" customHeight="1">
      <c r="A101" s="58">
        <v>1763</v>
      </c>
      <c r="B101" s="59">
        <v>2</v>
      </c>
      <c r="C101" s="59">
        <v>3</v>
      </c>
      <c r="D101" s="25">
        <v>24000</v>
      </c>
      <c r="E101" s="26" t="s">
        <v>302</v>
      </c>
      <c r="F101" s="27">
        <v>24000</v>
      </c>
    </row>
    <row r="102" spans="1:6" ht="52.5" customHeight="1">
      <c r="A102" s="58">
        <v>1764</v>
      </c>
      <c r="B102" s="59">
        <v>2</v>
      </c>
      <c r="C102" s="59">
        <v>3</v>
      </c>
      <c r="D102" s="25">
        <v>8700</v>
      </c>
      <c r="E102" s="26" t="s">
        <v>303</v>
      </c>
      <c r="F102" s="27">
        <v>8700</v>
      </c>
    </row>
    <row r="103" spans="1:6" ht="52.5" customHeight="1">
      <c r="A103" s="58">
        <v>1764</v>
      </c>
      <c r="B103" s="59">
        <v>2</v>
      </c>
      <c r="C103" s="59">
        <v>3</v>
      </c>
      <c r="D103" s="25">
        <v>1950</v>
      </c>
      <c r="E103" s="26" t="s">
        <v>304</v>
      </c>
      <c r="F103" s="27">
        <v>1950</v>
      </c>
    </row>
    <row r="104" spans="1:6" ht="52.5" customHeight="1">
      <c r="A104" s="58">
        <v>1764</v>
      </c>
      <c r="B104" s="59">
        <v>2</v>
      </c>
      <c r="C104" s="59">
        <v>3</v>
      </c>
      <c r="D104" s="25">
        <v>23360</v>
      </c>
      <c r="E104" s="26" t="s">
        <v>304</v>
      </c>
      <c r="F104" s="27">
        <v>23360</v>
      </c>
    </row>
    <row r="105" spans="1:6" ht="52.5" customHeight="1">
      <c r="A105" s="58">
        <v>1780</v>
      </c>
      <c r="B105" s="59">
        <v>2</v>
      </c>
      <c r="C105" s="59">
        <v>3</v>
      </c>
      <c r="D105" s="25">
        <v>17613.86</v>
      </c>
      <c r="E105" s="26" t="s">
        <v>305</v>
      </c>
      <c r="F105" s="27">
        <v>17613.86</v>
      </c>
    </row>
    <row r="106" spans="1:6" ht="52.5" customHeight="1">
      <c r="A106" s="58">
        <v>1780</v>
      </c>
      <c r="B106" s="59">
        <v>2</v>
      </c>
      <c r="C106" s="59">
        <v>3</v>
      </c>
      <c r="D106" s="25">
        <v>2518.12</v>
      </c>
      <c r="E106" s="26" t="s">
        <v>306</v>
      </c>
      <c r="F106" s="27">
        <v>2518.12</v>
      </c>
    </row>
    <row r="107" spans="1:6" ht="52.5" customHeight="1">
      <c r="A107" s="58">
        <v>1780</v>
      </c>
      <c r="B107" s="59">
        <v>2</v>
      </c>
      <c r="C107" s="59">
        <v>3</v>
      </c>
      <c r="D107" s="25">
        <v>17250</v>
      </c>
      <c r="E107" s="26" t="s">
        <v>307</v>
      </c>
      <c r="F107" s="27">
        <v>17250</v>
      </c>
    </row>
    <row r="108" spans="1:6" ht="52.5" customHeight="1">
      <c r="A108" s="58">
        <v>1780</v>
      </c>
      <c r="B108" s="59">
        <v>2</v>
      </c>
      <c r="C108" s="59">
        <v>3</v>
      </c>
      <c r="D108" s="25">
        <v>14756.83</v>
      </c>
      <c r="E108" s="26" t="s">
        <v>308</v>
      </c>
      <c r="F108" s="27">
        <v>14756.83</v>
      </c>
    </row>
    <row r="109" spans="1:6" ht="52.5" customHeight="1">
      <c r="A109" s="58">
        <v>1780</v>
      </c>
      <c r="B109" s="59">
        <v>2</v>
      </c>
      <c r="C109" s="59">
        <v>3</v>
      </c>
      <c r="D109" s="25">
        <v>10643.6</v>
      </c>
      <c r="E109" s="26" t="s">
        <v>309</v>
      </c>
      <c r="F109" s="27">
        <v>10643.6</v>
      </c>
    </row>
    <row r="110" spans="1:6" ht="52.5" customHeight="1">
      <c r="A110" s="58">
        <v>1780</v>
      </c>
      <c r="B110" s="59">
        <v>2</v>
      </c>
      <c r="C110" s="59">
        <v>3</v>
      </c>
      <c r="D110" s="25">
        <v>31918.4</v>
      </c>
      <c r="E110" s="26" t="s">
        <v>310</v>
      </c>
      <c r="F110" s="27">
        <v>31918.4</v>
      </c>
    </row>
    <row r="111" spans="1:6" ht="52.5" customHeight="1">
      <c r="A111" s="58">
        <v>1780</v>
      </c>
      <c r="B111" s="59">
        <v>2</v>
      </c>
      <c r="C111" s="59">
        <v>3</v>
      </c>
      <c r="D111" s="25">
        <v>12366.65</v>
      </c>
      <c r="E111" s="26" t="s">
        <v>311</v>
      </c>
      <c r="F111" s="27">
        <v>12366.65</v>
      </c>
    </row>
    <row r="112" spans="1:6" ht="52.5" customHeight="1">
      <c r="A112" s="58">
        <v>1780</v>
      </c>
      <c r="B112" s="59">
        <v>2</v>
      </c>
      <c r="C112" s="59">
        <v>3</v>
      </c>
      <c r="D112" s="25">
        <v>32921.56</v>
      </c>
      <c r="E112" s="26" t="s">
        <v>312</v>
      </c>
      <c r="F112" s="27">
        <v>32921.56</v>
      </c>
    </row>
    <row r="113" spans="1:6" ht="52.5" customHeight="1">
      <c r="A113" s="58">
        <v>1780</v>
      </c>
      <c r="B113" s="59">
        <v>2</v>
      </c>
      <c r="C113" s="59">
        <v>3</v>
      </c>
      <c r="D113" s="25">
        <v>32951.03</v>
      </c>
      <c r="E113" s="26" t="s">
        <v>313</v>
      </c>
      <c r="F113" s="27">
        <v>32951.03</v>
      </c>
    </row>
    <row r="114" spans="1:6" ht="52.5" customHeight="1">
      <c r="A114" s="58">
        <v>1780</v>
      </c>
      <c r="B114" s="59">
        <v>2</v>
      </c>
      <c r="C114" s="59">
        <v>3</v>
      </c>
      <c r="D114" s="25">
        <v>6525</v>
      </c>
      <c r="E114" s="26" t="s">
        <v>314</v>
      </c>
      <c r="F114" s="27"/>
    </row>
    <row r="115" spans="1:6" ht="52.5" customHeight="1">
      <c r="A115" s="58">
        <v>1780</v>
      </c>
      <c r="B115" s="59">
        <v>2</v>
      </c>
      <c r="C115" s="59">
        <v>3</v>
      </c>
      <c r="D115" s="25">
        <v>845</v>
      </c>
      <c r="E115" s="26" t="s">
        <v>314</v>
      </c>
      <c r="F115" s="27"/>
    </row>
    <row r="116" spans="1:6" ht="52.5" customHeight="1">
      <c r="A116" s="58">
        <v>1780</v>
      </c>
      <c r="B116" s="59">
        <v>2</v>
      </c>
      <c r="C116" s="59">
        <v>3</v>
      </c>
      <c r="D116" s="25">
        <v>4061</v>
      </c>
      <c r="E116" s="26" t="s">
        <v>315</v>
      </c>
      <c r="F116" s="27"/>
    </row>
    <row r="117" spans="1:6" ht="52.5" customHeight="1">
      <c r="A117" s="58">
        <v>1780</v>
      </c>
      <c r="B117" s="59">
        <v>2</v>
      </c>
      <c r="C117" s="59">
        <v>3</v>
      </c>
      <c r="D117" s="25">
        <v>14643.4</v>
      </c>
      <c r="E117" s="26" t="s">
        <v>315</v>
      </c>
      <c r="F117" s="27"/>
    </row>
    <row r="118" spans="1:6" ht="52.5" customHeight="1">
      <c r="A118" s="58">
        <v>1780</v>
      </c>
      <c r="B118" s="59">
        <v>2</v>
      </c>
      <c r="C118" s="59">
        <v>3</v>
      </c>
      <c r="D118" s="25">
        <v>9006.5</v>
      </c>
      <c r="E118" s="26" t="s">
        <v>315</v>
      </c>
      <c r="F118" s="27"/>
    </row>
    <row r="119" spans="1:6" ht="52.5" customHeight="1">
      <c r="A119" s="58">
        <v>1780</v>
      </c>
      <c r="B119" s="59">
        <v>2</v>
      </c>
      <c r="C119" s="59">
        <v>3</v>
      </c>
      <c r="D119" s="25">
        <v>744</v>
      </c>
      <c r="E119" s="26" t="s">
        <v>315</v>
      </c>
      <c r="F119" s="27"/>
    </row>
    <row r="120" spans="1:6" ht="52.5" customHeight="1">
      <c r="A120" s="58">
        <v>1780</v>
      </c>
      <c r="B120" s="59">
        <v>2</v>
      </c>
      <c r="C120" s="59">
        <v>3</v>
      </c>
      <c r="D120" s="25">
        <v>426</v>
      </c>
      <c r="E120" s="26" t="s">
        <v>315</v>
      </c>
      <c r="F120" s="27"/>
    </row>
    <row r="121" spans="1:6" ht="52.5" customHeight="1">
      <c r="A121" s="58">
        <v>1795</v>
      </c>
      <c r="B121" s="59">
        <v>2</v>
      </c>
      <c r="C121" s="59">
        <v>3</v>
      </c>
      <c r="D121" s="25">
        <v>32000</v>
      </c>
      <c r="E121" s="26" t="s">
        <v>316</v>
      </c>
      <c r="F121" s="27">
        <v>32000</v>
      </c>
    </row>
    <row r="122" spans="1:6" ht="14.25" thickBot="1">
      <c r="A122" s="28"/>
      <c r="B122" s="29"/>
      <c r="C122" s="29"/>
      <c r="D122" s="46">
        <f>SUM(D15:D121)</f>
        <v>4102036.6200000006</v>
      </c>
      <c r="E122" s="30"/>
      <c r="F122" s="47">
        <f>SUM(F15:F121)</f>
        <v>3564921.31</v>
      </c>
    </row>
    <row r="123" spans="1:6" ht="12.75" thickBot="1">
      <c r="A123" s="24"/>
      <c r="B123" s="24"/>
      <c r="C123" s="24"/>
      <c r="D123" s="24"/>
      <c r="E123" s="26"/>
      <c r="F123" s="24"/>
    </row>
    <row r="124" spans="1:6" s="33" customFormat="1" ht="19.5">
      <c r="A124" s="319" t="s">
        <v>317</v>
      </c>
      <c r="B124" s="320"/>
      <c r="C124" s="320"/>
      <c r="D124" s="38" t="s">
        <v>233</v>
      </c>
      <c r="E124" s="39"/>
      <c r="F124" s="40" t="s">
        <v>234</v>
      </c>
    </row>
    <row r="125" spans="1:6" ht="82.5" customHeight="1">
      <c r="A125" s="58">
        <v>962</v>
      </c>
      <c r="B125" s="59">
        <v>2</v>
      </c>
      <c r="C125" s="59">
        <v>3</v>
      </c>
      <c r="D125" s="25">
        <v>268200</v>
      </c>
      <c r="E125" s="26" t="s">
        <v>318</v>
      </c>
      <c r="F125" s="27">
        <v>268200</v>
      </c>
    </row>
    <row r="126" spans="1:6" ht="14.25" thickBot="1">
      <c r="A126" s="31"/>
      <c r="B126" s="32"/>
      <c r="C126" s="32"/>
      <c r="D126" s="48">
        <f>SUM(D125)</f>
        <v>268200</v>
      </c>
      <c r="E126" s="30"/>
      <c r="F126" s="49">
        <f>SUM(F125)</f>
        <v>268200</v>
      </c>
    </row>
    <row r="127" spans="1:5" ht="12.75" thickBot="1">
      <c r="A127" s="33"/>
      <c r="B127" s="33"/>
      <c r="C127" s="33"/>
      <c r="D127" s="33"/>
      <c r="E127" s="26"/>
    </row>
    <row r="128" spans="1:6" s="33" customFormat="1" ht="20.25" thickBot="1">
      <c r="A128" s="306" t="s">
        <v>319</v>
      </c>
      <c r="B128" s="307"/>
      <c r="C128" s="307"/>
      <c r="D128" s="50">
        <f>D126+D122+D13+D9</f>
        <v>5961098.720000001</v>
      </c>
      <c r="E128" s="34"/>
      <c r="F128" s="51">
        <f>F126+F122+F13+F9</f>
        <v>5423983.41</v>
      </c>
    </row>
    <row r="129" spans="1:5" ht="12">
      <c r="A129" s="33"/>
      <c r="B129" s="33"/>
      <c r="C129" s="33"/>
      <c r="D129" s="33"/>
      <c r="E129" s="26"/>
    </row>
    <row r="130" spans="1:5" ht="12">
      <c r="A130" s="33"/>
      <c r="B130" s="33"/>
      <c r="C130" s="33"/>
      <c r="D130" s="33"/>
      <c r="E130" s="26"/>
    </row>
    <row r="131" spans="1:5" ht="12">
      <c r="A131" s="33"/>
      <c r="B131" s="33"/>
      <c r="C131" s="33"/>
      <c r="D131" s="33"/>
      <c r="E131" s="33"/>
    </row>
    <row r="132" spans="1:6" ht="20.25" thickBot="1">
      <c r="A132" s="310" t="s">
        <v>320</v>
      </c>
      <c r="B132" s="310"/>
      <c r="C132" s="310"/>
      <c r="D132" s="310"/>
      <c r="E132" s="310"/>
      <c r="F132" s="310"/>
    </row>
    <row r="133" spans="1:6" ht="31.5" thickBot="1">
      <c r="A133" s="52" t="s">
        <v>227</v>
      </c>
      <c r="B133" s="311" t="s">
        <v>228</v>
      </c>
      <c r="C133" s="312"/>
      <c r="D133" s="53" t="s">
        <v>229</v>
      </c>
      <c r="E133" s="53" t="s">
        <v>230</v>
      </c>
      <c r="F133" s="54" t="s">
        <v>231</v>
      </c>
    </row>
    <row r="134" spans="1:6" ht="43.5" customHeight="1">
      <c r="A134" s="313" t="s">
        <v>321</v>
      </c>
      <c r="B134" s="314"/>
      <c r="C134" s="314"/>
      <c r="D134" s="55" t="s">
        <v>233</v>
      </c>
      <c r="E134" s="39"/>
      <c r="F134" s="40" t="s">
        <v>234</v>
      </c>
    </row>
    <row r="135" spans="1:6" ht="64.5" customHeight="1">
      <c r="A135" s="58">
        <v>1188</v>
      </c>
      <c r="B135" s="59">
        <v>2</v>
      </c>
      <c r="C135" s="59">
        <v>6</v>
      </c>
      <c r="D135" s="25">
        <v>17430</v>
      </c>
      <c r="E135" s="26" t="s">
        <v>322</v>
      </c>
      <c r="F135" s="27">
        <v>17430</v>
      </c>
    </row>
    <row r="136" spans="1:6" ht="64.5" customHeight="1">
      <c r="A136" s="58">
        <v>1362</v>
      </c>
      <c r="B136" s="59">
        <v>2</v>
      </c>
      <c r="C136" s="59">
        <v>6</v>
      </c>
      <c r="D136" s="25">
        <v>28800</v>
      </c>
      <c r="E136" s="26" t="s">
        <v>323</v>
      </c>
      <c r="F136" s="27">
        <v>28800</v>
      </c>
    </row>
    <row r="137" spans="1:6" ht="64.5" customHeight="1">
      <c r="A137" s="58">
        <v>1369</v>
      </c>
      <c r="B137" s="59">
        <v>2</v>
      </c>
      <c r="C137" s="59">
        <v>6</v>
      </c>
      <c r="D137" s="25">
        <v>6720</v>
      </c>
      <c r="E137" s="26" t="s">
        <v>324</v>
      </c>
      <c r="F137" s="27">
        <v>6720</v>
      </c>
    </row>
    <row r="138" spans="1:6" ht="64.5" customHeight="1">
      <c r="A138" s="58">
        <v>1370</v>
      </c>
      <c r="B138" s="59">
        <v>2</v>
      </c>
      <c r="C138" s="59">
        <v>6</v>
      </c>
      <c r="D138" s="25">
        <v>28800</v>
      </c>
      <c r="E138" s="26" t="s">
        <v>325</v>
      </c>
      <c r="F138" s="27">
        <v>28800</v>
      </c>
    </row>
    <row r="139" spans="1:6" ht="64.5" customHeight="1">
      <c r="A139" s="58">
        <v>1527</v>
      </c>
      <c r="B139" s="59">
        <v>2</v>
      </c>
      <c r="C139" s="59">
        <v>6</v>
      </c>
      <c r="D139" s="25">
        <v>9896.14</v>
      </c>
      <c r="E139" s="26" t="s">
        <v>326</v>
      </c>
      <c r="F139" s="27">
        <v>9896.14</v>
      </c>
    </row>
    <row r="140" spans="1:6" ht="64.5" customHeight="1">
      <c r="A140" s="58">
        <v>1533</v>
      </c>
      <c r="B140" s="59">
        <v>2</v>
      </c>
      <c r="C140" s="59">
        <v>6</v>
      </c>
      <c r="D140" s="25">
        <v>256960</v>
      </c>
      <c r="E140" s="26" t="s">
        <v>327</v>
      </c>
      <c r="F140" s="27">
        <v>144212</v>
      </c>
    </row>
    <row r="141" spans="1:6" ht="64.5" customHeight="1">
      <c r="A141" s="58">
        <v>1533</v>
      </c>
      <c r="B141" s="59">
        <v>2</v>
      </c>
      <c r="C141" s="59">
        <v>6</v>
      </c>
      <c r="D141" s="25">
        <v>-112748</v>
      </c>
      <c r="E141" s="26" t="s">
        <v>327</v>
      </c>
      <c r="F141" s="27"/>
    </row>
    <row r="142" spans="1:6" ht="64.5" customHeight="1">
      <c r="A142" s="58">
        <v>1662</v>
      </c>
      <c r="B142" s="59">
        <v>2</v>
      </c>
      <c r="C142" s="59">
        <v>6</v>
      </c>
      <c r="D142" s="25">
        <v>93472.14</v>
      </c>
      <c r="E142" s="26" t="s">
        <v>328</v>
      </c>
      <c r="F142" s="27">
        <v>93472.14</v>
      </c>
    </row>
    <row r="143" spans="1:6" ht="64.5" customHeight="1">
      <c r="A143" s="60">
        <v>1776</v>
      </c>
      <c r="B143" s="61">
        <v>2</v>
      </c>
      <c r="C143" s="61">
        <v>6</v>
      </c>
      <c r="D143" s="56">
        <v>97525</v>
      </c>
      <c r="E143" s="57" t="s">
        <v>329</v>
      </c>
      <c r="F143" s="45">
        <v>97525</v>
      </c>
    </row>
    <row r="144" spans="1:6" ht="14.25" thickBot="1">
      <c r="A144" s="28"/>
      <c r="B144" s="29"/>
      <c r="C144" s="29"/>
      <c r="D144" s="46">
        <f>SUM(D135:D143)</f>
        <v>426855.28</v>
      </c>
      <c r="E144" s="30"/>
      <c r="F144" s="47">
        <f>SUM(F135:F143)</f>
        <v>426855.28</v>
      </c>
    </row>
    <row r="145" spans="1:6" ht="12.75" thickBot="1">
      <c r="A145" s="24"/>
      <c r="B145" s="24"/>
      <c r="C145" s="24"/>
      <c r="D145" s="24"/>
      <c r="E145" s="26"/>
      <c r="F145" s="24"/>
    </row>
    <row r="146" spans="1:6" ht="18">
      <c r="A146" s="313" t="s">
        <v>330</v>
      </c>
      <c r="B146" s="314"/>
      <c r="C146" s="314"/>
      <c r="D146" s="55" t="s">
        <v>233</v>
      </c>
      <c r="E146" s="39"/>
      <c r="F146" s="40" t="s">
        <v>234</v>
      </c>
    </row>
    <row r="147" spans="1:6" ht="72.75" customHeight="1">
      <c r="A147" s="23" t="s">
        <v>331</v>
      </c>
      <c r="B147" s="24" t="s">
        <v>235</v>
      </c>
      <c r="C147" s="24" t="s">
        <v>105</v>
      </c>
      <c r="D147" s="25">
        <v>5382</v>
      </c>
      <c r="E147" s="26" t="s">
        <v>332</v>
      </c>
      <c r="F147" s="27">
        <v>5382</v>
      </c>
    </row>
    <row r="148" spans="1:6" ht="72.75" customHeight="1">
      <c r="A148" s="23" t="s">
        <v>333</v>
      </c>
      <c r="B148" s="24" t="s">
        <v>235</v>
      </c>
      <c r="C148" s="24" t="s">
        <v>105</v>
      </c>
      <c r="D148" s="25">
        <v>6500</v>
      </c>
      <c r="E148" s="26" t="s">
        <v>334</v>
      </c>
      <c r="F148" s="27">
        <v>6500</v>
      </c>
    </row>
    <row r="149" spans="1:6" ht="14.25" thickBot="1">
      <c r="A149" s="28"/>
      <c r="B149" s="29"/>
      <c r="C149" s="29"/>
      <c r="D149" s="46">
        <f>SUM(D147:D148)</f>
        <v>11882</v>
      </c>
      <c r="E149" s="30"/>
      <c r="F149" s="47">
        <f>SUM(F147:F148)</f>
        <v>11882</v>
      </c>
    </row>
    <row r="150" spans="1:6" ht="12.75" thickBot="1">
      <c r="A150" s="24"/>
      <c r="B150" s="24"/>
      <c r="C150" s="24"/>
      <c r="D150" s="24"/>
      <c r="E150" s="26"/>
      <c r="F150" s="24"/>
    </row>
    <row r="151" spans="1:6" ht="39.75" customHeight="1">
      <c r="A151" s="313" t="s">
        <v>335</v>
      </c>
      <c r="B151" s="314"/>
      <c r="C151" s="314"/>
      <c r="D151" s="55" t="s">
        <v>233</v>
      </c>
      <c r="E151" s="39"/>
      <c r="F151" s="40" t="s">
        <v>234</v>
      </c>
    </row>
    <row r="152" spans="1:6" ht="57.75" customHeight="1">
      <c r="A152" s="58">
        <v>1029</v>
      </c>
      <c r="B152" s="59">
        <v>2</v>
      </c>
      <c r="C152" s="59">
        <v>6</v>
      </c>
      <c r="D152" s="25">
        <v>6200</v>
      </c>
      <c r="E152" s="26" t="s">
        <v>336</v>
      </c>
      <c r="F152" s="27">
        <v>6200</v>
      </c>
    </row>
    <row r="153" spans="1:6" ht="57.75" customHeight="1">
      <c r="A153" s="58">
        <v>1031</v>
      </c>
      <c r="B153" s="59">
        <v>2</v>
      </c>
      <c r="C153" s="59">
        <v>6</v>
      </c>
      <c r="D153" s="25">
        <v>6200</v>
      </c>
      <c r="E153" s="26" t="s">
        <v>337</v>
      </c>
      <c r="F153" s="27">
        <v>6200</v>
      </c>
    </row>
    <row r="154" spans="1:6" ht="57.75" customHeight="1">
      <c r="A154" s="58">
        <v>1385</v>
      </c>
      <c r="B154" s="59">
        <v>2</v>
      </c>
      <c r="C154" s="59">
        <v>6</v>
      </c>
      <c r="D154" s="25">
        <v>30100</v>
      </c>
      <c r="E154" s="57" t="s">
        <v>338</v>
      </c>
      <c r="F154" s="27">
        <v>30100</v>
      </c>
    </row>
    <row r="155" spans="1:6" ht="57.75" customHeight="1">
      <c r="A155" s="58">
        <v>1386</v>
      </c>
      <c r="B155" s="59">
        <v>2</v>
      </c>
      <c r="C155" s="59">
        <v>6</v>
      </c>
      <c r="D155" s="25">
        <v>3381</v>
      </c>
      <c r="E155" s="26" t="s">
        <v>339</v>
      </c>
      <c r="F155" s="27">
        <v>3381</v>
      </c>
    </row>
    <row r="156" spans="1:6" ht="57.75" customHeight="1">
      <c r="A156" s="58">
        <v>1387</v>
      </c>
      <c r="B156" s="59">
        <v>2</v>
      </c>
      <c r="C156" s="59">
        <v>6</v>
      </c>
      <c r="D156" s="25">
        <v>1911</v>
      </c>
      <c r="E156" s="26" t="s">
        <v>340</v>
      </c>
      <c r="F156" s="27">
        <v>1911</v>
      </c>
    </row>
    <row r="157" spans="1:6" ht="57.75" customHeight="1">
      <c r="A157" s="58">
        <v>1388</v>
      </c>
      <c r="B157" s="59">
        <v>2</v>
      </c>
      <c r="C157" s="59">
        <v>6</v>
      </c>
      <c r="D157" s="25">
        <v>8355.2</v>
      </c>
      <c r="E157" s="26" t="s">
        <v>341</v>
      </c>
      <c r="F157" s="27">
        <v>8355.2</v>
      </c>
    </row>
    <row r="158" spans="1:6" ht="57.75" customHeight="1">
      <c r="A158" s="58">
        <v>1762</v>
      </c>
      <c r="B158" s="59">
        <v>2</v>
      </c>
      <c r="C158" s="59">
        <v>6</v>
      </c>
      <c r="D158" s="25">
        <v>65283</v>
      </c>
      <c r="E158" s="26" t="s">
        <v>342</v>
      </c>
      <c r="F158" s="27">
        <v>65283</v>
      </c>
    </row>
    <row r="159" spans="1:6" ht="57.75" customHeight="1">
      <c r="A159" s="60">
        <v>1776</v>
      </c>
      <c r="B159" s="61">
        <v>2</v>
      </c>
      <c r="C159" s="61">
        <v>6</v>
      </c>
      <c r="D159" s="56">
        <v>123746</v>
      </c>
      <c r="E159" s="57" t="s">
        <v>329</v>
      </c>
      <c r="F159" s="45">
        <v>123746</v>
      </c>
    </row>
    <row r="160" spans="1:6" ht="14.25" thickBot="1">
      <c r="A160" s="28"/>
      <c r="B160" s="29"/>
      <c r="C160" s="29"/>
      <c r="D160" s="46">
        <f>SUM(D152:D159)</f>
        <v>245176.2</v>
      </c>
      <c r="E160" s="30"/>
      <c r="F160" s="47">
        <f>SUM(F152:F159)</f>
        <v>245176.2</v>
      </c>
    </row>
    <row r="161" spans="1:6" ht="12.75" thickBot="1">
      <c r="A161" s="24"/>
      <c r="B161" s="24"/>
      <c r="C161" s="24"/>
      <c r="D161" s="24"/>
      <c r="E161" s="26"/>
      <c r="F161" s="24"/>
    </row>
    <row r="162" spans="1:6" ht="41.25" customHeight="1">
      <c r="A162" s="315" t="s">
        <v>240</v>
      </c>
      <c r="B162" s="316"/>
      <c r="C162" s="316"/>
      <c r="D162" s="55" t="s">
        <v>233</v>
      </c>
      <c r="E162" s="39"/>
      <c r="F162" s="40" t="s">
        <v>234</v>
      </c>
    </row>
    <row r="163" spans="1:6" ht="63" customHeight="1">
      <c r="A163" s="58">
        <v>965</v>
      </c>
      <c r="B163" s="59">
        <v>2</v>
      </c>
      <c r="C163" s="59">
        <v>6</v>
      </c>
      <c r="D163" s="25">
        <v>63478</v>
      </c>
      <c r="E163" s="26" t="s">
        <v>343</v>
      </c>
      <c r="F163" s="27">
        <v>63148</v>
      </c>
    </row>
    <row r="164" spans="1:6" ht="63" customHeight="1">
      <c r="A164" s="58">
        <v>1129</v>
      </c>
      <c r="B164" s="59">
        <v>2</v>
      </c>
      <c r="C164" s="59">
        <v>6</v>
      </c>
      <c r="D164" s="25">
        <v>11356</v>
      </c>
      <c r="E164" s="26" t="s">
        <v>344</v>
      </c>
      <c r="F164" s="27">
        <v>11356</v>
      </c>
    </row>
    <row r="165" spans="1:6" ht="63" customHeight="1">
      <c r="A165" s="58">
        <v>1130</v>
      </c>
      <c r="B165" s="59">
        <v>2</v>
      </c>
      <c r="C165" s="59">
        <v>6</v>
      </c>
      <c r="D165" s="25">
        <v>18727.34</v>
      </c>
      <c r="E165" s="26" t="s">
        <v>345</v>
      </c>
      <c r="F165" s="27">
        <v>18727.34</v>
      </c>
    </row>
    <row r="166" spans="1:6" ht="63" customHeight="1">
      <c r="A166" s="58">
        <v>1163</v>
      </c>
      <c r="B166" s="59">
        <v>2</v>
      </c>
      <c r="C166" s="59">
        <v>6</v>
      </c>
      <c r="D166" s="25">
        <v>18000</v>
      </c>
      <c r="E166" s="26" t="s">
        <v>346</v>
      </c>
      <c r="F166" s="27">
        <v>18000</v>
      </c>
    </row>
    <row r="167" spans="1:6" ht="63" customHeight="1">
      <c r="A167" s="58">
        <v>1170</v>
      </c>
      <c r="B167" s="59">
        <v>2</v>
      </c>
      <c r="C167" s="59">
        <v>6</v>
      </c>
      <c r="D167" s="25">
        <v>277200.86</v>
      </c>
      <c r="E167" s="26" t="s">
        <v>248</v>
      </c>
      <c r="F167" s="27">
        <v>277200.86</v>
      </c>
    </row>
    <row r="168" spans="1:6" ht="63" customHeight="1">
      <c r="A168" s="58">
        <v>1360</v>
      </c>
      <c r="B168" s="59">
        <v>2</v>
      </c>
      <c r="C168" s="59">
        <v>6</v>
      </c>
      <c r="D168" s="25">
        <v>10630</v>
      </c>
      <c r="E168" s="26" t="s">
        <v>347</v>
      </c>
      <c r="F168" s="27">
        <v>10630</v>
      </c>
    </row>
    <row r="169" spans="1:6" ht="63" customHeight="1">
      <c r="A169" s="58">
        <v>1361</v>
      </c>
      <c r="B169" s="59">
        <v>2</v>
      </c>
      <c r="C169" s="59">
        <v>6</v>
      </c>
      <c r="D169" s="25">
        <v>19520</v>
      </c>
      <c r="E169" s="26" t="s">
        <v>348</v>
      </c>
      <c r="F169" s="27">
        <v>19520</v>
      </c>
    </row>
    <row r="170" spans="1:6" ht="63" customHeight="1">
      <c r="A170" s="58">
        <v>1364</v>
      </c>
      <c r="B170" s="59">
        <v>2</v>
      </c>
      <c r="C170" s="59">
        <v>6</v>
      </c>
      <c r="D170" s="25">
        <v>25587.3</v>
      </c>
      <c r="E170" s="26" t="s">
        <v>349</v>
      </c>
      <c r="F170" s="27">
        <v>25587.3</v>
      </c>
    </row>
    <row r="171" spans="1:6" ht="63" customHeight="1">
      <c r="A171" s="58">
        <v>1366</v>
      </c>
      <c r="B171" s="59">
        <v>2</v>
      </c>
      <c r="C171" s="59">
        <v>6</v>
      </c>
      <c r="D171" s="25">
        <v>1250</v>
      </c>
      <c r="E171" s="26" t="s">
        <v>350</v>
      </c>
      <c r="F171" s="27">
        <v>1250</v>
      </c>
    </row>
    <row r="172" spans="1:6" ht="63" customHeight="1">
      <c r="A172" s="58">
        <v>1367</v>
      </c>
      <c r="B172" s="59">
        <v>2</v>
      </c>
      <c r="C172" s="59">
        <v>6</v>
      </c>
      <c r="D172" s="25">
        <v>17150</v>
      </c>
      <c r="E172" s="26" t="s">
        <v>351</v>
      </c>
      <c r="F172" s="27">
        <v>17150</v>
      </c>
    </row>
    <row r="173" spans="1:6" ht="63" customHeight="1">
      <c r="A173" s="58">
        <v>1373</v>
      </c>
      <c r="B173" s="59">
        <v>2</v>
      </c>
      <c r="C173" s="59">
        <v>6</v>
      </c>
      <c r="D173" s="25">
        <v>29050</v>
      </c>
      <c r="E173" s="26" t="s">
        <v>352</v>
      </c>
      <c r="F173" s="27">
        <v>29050</v>
      </c>
    </row>
    <row r="174" spans="1:6" ht="63" customHeight="1">
      <c r="A174" s="58">
        <v>1374</v>
      </c>
      <c r="B174" s="59">
        <v>2</v>
      </c>
      <c r="C174" s="59">
        <v>6</v>
      </c>
      <c r="D174" s="25">
        <v>6270</v>
      </c>
      <c r="E174" s="26" t="s">
        <v>353</v>
      </c>
      <c r="F174" s="27">
        <v>6270</v>
      </c>
    </row>
    <row r="175" spans="1:6" ht="63" customHeight="1">
      <c r="A175" s="58">
        <v>1375</v>
      </c>
      <c r="B175" s="59">
        <v>2</v>
      </c>
      <c r="C175" s="59">
        <v>6</v>
      </c>
      <c r="D175" s="25">
        <v>29000</v>
      </c>
      <c r="E175" s="26" t="s">
        <v>354</v>
      </c>
      <c r="F175" s="27">
        <v>29000</v>
      </c>
    </row>
    <row r="176" spans="1:6" ht="63" customHeight="1">
      <c r="A176" s="58">
        <v>1376</v>
      </c>
      <c r="B176" s="59">
        <v>2</v>
      </c>
      <c r="C176" s="59">
        <v>6</v>
      </c>
      <c r="D176" s="25">
        <v>27850</v>
      </c>
      <c r="E176" s="26" t="s">
        <v>355</v>
      </c>
      <c r="F176" s="27">
        <v>27850</v>
      </c>
    </row>
    <row r="177" spans="1:6" ht="63" customHeight="1">
      <c r="A177" s="58">
        <v>1377</v>
      </c>
      <c r="B177" s="59">
        <v>2</v>
      </c>
      <c r="C177" s="59">
        <v>6</v>
      </c>
      <c r="D177" s="25">
        <v>26718</v>
      </c>
      <c r="E177" s="26" t="s">
        <v>356</v>
      </c>
      <c r="F177" s="27">
        <v>26718</v>
      </c>
    </row>
    <row r="178" spans="1:6" ht="63" customHeight="1">
      <c r="A178" s="58">
        <v>1378</v>
      </c>
      <c r="B178" s="59">
        <v>2</v>
      </c>
      <c r="C178" s="59">
        <v>6</v>
      </c>
      <c r="D178" s="25">
        <v>18301.82</v>
      </c>
      <c r="E178" s="26" t="s">
        <v>357</v>
      </c>
      <c r="F178" s="27">
        <v>18301.82</v>
      </c>
    </row>
    <row r="179" spans="1:6" ht="63" customHeight="1">
      <c r="A179" s="58">
        <v>1379</v>
      </c>
      <c r="B179" s="59">
        <v>2</v>
      </c>
      <c r="C179" s="59">
        <v>6</v>
      </c>
      <c r="D179" s="25">
        <v>18275.77</v>
      </c>
      <c r="E179" s="26" t="s">
        <v>358</v>
      </c>
      <c r="F179" s="27">
        <v>18275.77</v>
      </c>
    </row>
    <row r="180" spans="1:6" ht="63" customHeight="1">
      <c r="A180" s="58">
        <v>1380</v>
      </c>
      <c r="B180" s="59">
        <v>2</v>
      </c>
      <c r="C180" s="59">
        <v>6</v>
      </c>
      <c r="D180" s="25">
        <v>20600.52</v>
      </c>
      <c r="E180" s="26" t="s">
        <v>359</v>
      </c>
      <c r="F180" s="27">
        <v>20600.52</v>
      </c>
    </row>
    <row r="181" spans="1:6" ht="63" customHeight="1">
      <c r="A181" s="58">
        <v>1381</v>
      </c>
      <c r="B181" s="59">
        <v>2</v>
      </c>
      <c r="C181" s="59">
        <v>6</v>
      </c>
      <c r="D181" s="25">
        <v>28504.9</v>
      </c>
      <c r="E181" s="26" t="s">
        <v>360</v>
      </c>
      <c r="F181" s="27">
        <v>28504.9</v>
      </c>
    </row>
    <row r="182" spans="1:6" ht="63" customHeight="1">
      <c r="A182" s="58">
        <v>1382</v>
      </c>
      <c r="B182" s="59">
        <v>2</v>
      </c>
      <c r="C182" s="59">
        <v>6</v>
      </c>
      <c r="D182" s="25">
        <v>20723.42</v>
      </c>
      <c r="E182" s="26" t="s">
        <v>361</v>
      </c>
      <c r="F182" s="27">
        <v>20723.42</v>
      </c>
    </row>
    <row r="183" spans="1:6" ht="63" customHeight="1">
      <c r="A183" s="58">
        <v>1383</v>
      </c>
      <c r="B183" s="59">
        <v>2</v>
      </c>
      <c r="C183" s="59">
        <v>6</v>
      </c>
      <c r="D183" s="25">
        <v>16908.71</v>
      </c>
      <c r="E183" s="26" t="s">
        <v>362</v>
      </c>
      <c r="F183" s="27">
        <v>16908.71</v>
      </c>
    </row>
    <row r="184" spans="1:6" ht="63" customHeight="1">
      <c r="A184" s="58">
        <v>1384</v>
      </c>
      <c r="B184" s="59">
        <v>2</v>
      </c>
      <c r="C184" s="59">
        <v>6</v>
      </c>
      <c r="D184" s="25">
        <v>32094.52</v>
      </c>
      <c r="E184" s="26" t="s">
        <v>363</v>
      </c>
      <c r="F184" s="27">
        <v>32094.52</v>
      </c>
    </row>
    <row r="185" spans="1:6" ht="63" customHeight="1">
      <c r="A185" s="58">
        <v>1393</v>
      </c>
      <c r="B185" s="59">
        <v>2</v>
      </c>
      <c r="C185" s="59">
        <v>6</v>
      </c>
      <c r="D185" s="25">
        <v>17933.13</v>
      </c>
      <c r="E185" s="26" t="s">
        <v>364</v>
      </c>
      <c r="F185" s="27">
        <v>17933.13</v>
      </c>
    </row>
    <row r="186" spans="1:6" ht="63" customHeight="1">
      <c r="A186" s="58">
        <v>1394</v>
      </c>
      <c r="B186" s="59">
        <v>2</v>
      </c>
      <c r="C186" s="59">
        <v>6</v>
      </c>
      <c r="D186" s="25">
        <v>24753.98</v>
      </c>
      <c r="E186" s="26" t="s">
        <v>365</v>
      </c>
      <c r="F186" s="27">
        <v>24753.98</v>
      </c>
    </row>
    <row r="187" spans="1:6" ht="63" customHeight="1">
      <c r="A187" s="58">
        <v>1396</v>
      </c>
      <c r="B187" s="59">
        <v>2</v>
      </c>
      <c r="C187" s="59">
        <v>6</v>
      </c>
      <c r="D187" s="25">
        <v>88357.45</v>
      </c>
      <c r="E187" s="26" t="s">
        <v>366</v>
      </c>
      <c r="F187" s="27">
        <v>88357.45</v>
      </c>
    </row>
    <row r="188" spans="1:6" ht="63" customHeight="1">
      <c r="A188" s="58">
        <v>1397</v>
      </c>
      <c r="B188" s="59">
        <v>2</v>
      </c>
      <c r="C188" s="59">
        <v>6</v>
      </c>
      <c r="D188" s="25">
        <v>88383.89</v>
      </c>
      <c r="E188" s="26" t="s">
        <v>367</v>
      </c>
      <c r="F188" s="27">
        <v>88383.89</v>
      </c>
    </row>
    <row r="189" spans="1:6" ht="63" customHeight="1">
      <c r="A189" s="58">
        <v>1398</v>
      </c>
      <c r="B189" s="59">
        <v>2</v>
      </c>
      <c r="C189" s="59">
        <v>6</v>
      </c>
      <c r="D189" s="25">
        <v>31600</v>
      </c>
      <c r="E189" s="26" t="s">
        <v>368</v>
      </c>
      <c r="F189" s="27">
        <v>31600</v>
      </c>
    </row>
    <row r="190" spans="1:6" ht="63" customHeight="1">
      <c r="A190" s="58">
        <v>1399</v>
      </c>
      <c r="B190" s="59">
        <v>2</v>
      </c>
      <c r="C190" s="59">
        <v>6</v>
      </c>
      <c r="D190" s="25">
        <v>32560</v>
      </c>
      <c r="E190" s="26" t="s">
        <v>369</v>
      </c>
      <c r="F190" s="27">
        <v>32560</v>
      </c>
    </row>
    <row r="191" spans="1:6" ht="63" customHeight="1">
      <c r="A191" s="58">
        <v>1401</v>
      </c>
      <c r="B191" s="59">
        <v>2</v>
      </c>
      <c r="C191" s="59">
        <v>6</v>
      </c>
      <c r="D191" s="25">
        <v>30600</v>
      </c>
      <c r="E191" s="26" t="s">
        <v>370</v>
      </c>
      <c r="F191" s="27">
        <v>30600</v>
      </c>
    </row>
    <row r="192" spans="1:6" ht="63" customHeight="1">
      <c r="A192" s="58">
        <v>1402</v>
      </c>
      <c r="B192" s="59">
        <v>2</v>
      </c>
      <c r="C192" s="59">
        <v>6</v>
      </c>
      <c r="D192" s="25">
        <v>14732</v>
      </c>
      <c r="E192" s="26" t="s">
        <v>371</v>
      </c>
      <c r="F192" s="27">
        <v>14732</v>
      </c>
    </row>
    <row r="193" spans="1:6" ht="63" customHeight="1">
      <c r="A193" s="58">
        <v>1403</v>
      </c>
      <c r="B193" s="59">
        <v>2</v>
      </c>
      <c r="C193" s="59">
        <v>6</v>
      </c>
      <c r="D193" s="25">
        <v>23750</v>
      </c>
      <c r="E193" s="26" t="s">
        <v>372</v>
      </c>
      <c r="F193" s="27">
        <v>23750</v>
      </c>
    </row>
    <row r="194" spans="1:6" ht="63" customHeight="1">
      <c r="A194" s="58">
        <v>1406</v>
      </c>
      <c r="B194" s="59">
        <v>2</v>
      </c>
      <c r="C194" s="59">
        <v>6</v>
      </c>
      <c r="D194" s="25">
        <v>29280</v>
      </c>
      <c r="E194" s="26" t="s">
        <v>373</v>
      </c>
      <c r="F194" s="27">
        <v>29280</v>
      </c>
    </row>
    <row r="195" spans="1:6" ht="63" customHeight="1">
      <c r="A195" s="58">
        <v>1407</v>
      </c>
      <c r="B195" s="59">
        <v>2</v>
      </c>
      <c r="C195" s="59">
        <v>6</v>
      </c>
      <c r="D195" s="25">
        <v>24000</v>
      </c>
      <c r="E195" s="26" t="s">
        <v>374</v>
      </c>
      <c r="F195" s="27">
        <v>24000</v>
      </c>
    </row>
    <row r="196" spans="1:6" ht="63" customHeight="1">
      <c r="A196" s="58">
        <v>1431</v>
      </c>
      <c r="B196" s="59">
        <v>2</v>
      </c>
      <c r="C196" s="59">
        <v>6</v>
      </c>
      <c r="D196" s="25">
        <v>29264</v>
      </c>
      <c r="E196" s="26" t="s">
        <v>375</v>
      </c>
      <c r="F196" s="27">
        <v>29264</v>
      </c>
    </row>
    <row r="197" spans="1:6" ht="63" customHeight="1">
      <c r="A197" s="58">
        <v>1432</v>
      </c>
      <c r="B197" s="59">
        <v>2</v>
      </c>
      <c r="C197" s="59">
        <v>6</v>
      </c>
      <c r="D197" s="25">
        <v>13393</v>
      </c>
      <c r="E197" s="26" t="s">
        <v>376</v>
      </c>
      <c r="F197" s="27">
        <v>13393</v>
      </c>
    </row>
    <row r="198" spans="1:6" ht="63" customHeight="1">
      <c r="A198" s="58">
        <v>1433</v>
      </c>
      <c r="B198" s="59">
        <v>2</v>
      </c>
      <c r="C198" s="59">
        <v>6</v>
      </c>
      <c r="D198" s="25">
        <v>11505</v>
      </c>
      <c r="E198" s="26" t="s">
        <v>377</v>
      </c>
      <c r="F198" s="27">
        <v>11505</v>
      </c>
    </row>
    <row r="199" spans="1:6" ht="63" customHeight="1">
      <c r="A199" s="58">
        <v>1434</v>
      </c>
      <c r="B199" s="59">
        <v>2</v>
      </c>
      <c r="C199" s="59">
        <v>6</v>
      </c>
      <c r="D199" s="25">
        <v>31532.55</v>
      </c>
      <c r="E199" s="26" t="s">
        <v>378</v>
      </c>
      <c r="F199" s="27">
        <v>31532.55</v>
      </c>
    </row>
    <row r="200" spans="1:6" ht="54.75" customHeight="1">
      <c r="A200" s="58">
        <v>1443</v>
      </c>
      <c r="B200" s="59">
        <v>2</v>
      </c>
      <c r="C200" s="59">
        <v>6</v>
      </c>
      <c r="D200" s="25">
        <v>29547.2</v>
      </c>
      <c r="E200" s="26" t="s">
        <v>379</v>
      </c>
      <c r="F200" s="27">
        <v>29547.2</v>
      </c>
    </row>
    <row r="201" spans="1:6" ht="54.75" customHeight="1">
      <c r="A201" s="58">
        <v>1444</v>
      </c>
      <c r="B201" s="59">
        <v>2</v>
      </c>
      <c r="C201" s="59">
        <v>6</v>
      </c>
      <c r="D201" s="25">
        <v>28921.8</v>
      </c>
      <c r="E201" s="26" t="s">
        <v>380</v>
      </c>
      <c r="F201" s="27">
        <v>28921.8</v>
      </c>
    </row>
    <row r="202" spans="1:6" ht="54.75" customHeight="1">
      <c r="A202" s="58">
        <v>1445</v>
      </c>
      <c r="B202" s="59">
        <v>2</v>
      </c>
      <c r="C202" s="59">
        <v>6</v>
      </c>
      <c r="D202" s="25">
        <v>26365.92</v>
      </c>
      <c r="E202" s="26" t="s">
        <v>381</v>
      </c>
      <c r="F202" s="27">
        <v>26365.92</v>
      </c>
    </row>
    <row r="203" spans="1:6" ht="54.75" customHeight="1">
      <c r="A203" s="58">
        <v>1446</v>
      </c>
      <c r="B203" s="59">
        <v>2</v>
      </c>
      <c r="C203" s="59">
        <v>6</v>
      </c>
      <c r="D203" s="25">
        <v>27612</v>
      </c>
      <c r="E203" s="26" t="s">
        <v>382</v>
      </c>
      <c r="F203" s="27">
        <v>27612</v>
      </c>
    </row>
    <row r="204" spans="1:6" ht="54.75" customHeight="1">
      <c r="A204" s="58">
        <v>1451</v>
      </c>
      <c r="B204" s="59">
        <v>2</v>
      </c>
      <c r="C204" s="59">
        <v>6</v>
      </c>
      <c r="D204" s="25">
        <v>22995</v>
      </c>
      <c r="E204" s="26" t="s">
        <v>383</v>
      </c>
      <c r="F204" s="27">
        <v>22995</v>
      </c>
    </row>
    <row r="205" spans="1:6" ht="54.75" customHeight="1">
      <c r="A205" s="58">
        <v>1466</v>
      </c>
      <c r="B205" s="59">
        <v>2</v>
      </c>
      <c r="C205" s="59">
        <v>6</v>
      </c>
      <c r="D205" s="25">
        <v>21852.8</v>
      </c>
      <c r="E205" s="26" t="s">
        <v>384</v>
      </c>
      <c r="F205" s="27">
        <v>21852.8</v>
      </c>
    </row>
    <row r="206" spans="1:6" ht="54.75" customHeight="1">
      <c r="A206" s="58">
        <v>1467</v>
      </c>
      <c r="B206" s="59">
        <v>2</v>
      </c>
      <c r="C206" s="59">
        <v>6</v>
      </c>
      <c r="D206" s="25">
        <v>696785.38</v>
      </c>
      <c r="E206" s="26" t="s">
        <v>385</v>
      </c>
      <c r="F206" s="27">
        <v>696785.38</v>
      </c>
    </row>
    <row r="207" spans="1:6" ht="63" customHeight="1">
      <c r="A207" s="58">
        <v>1467</v>
      </c>
      <c r="B207" s="59">
        <v>2</v>
      </c>
      <c r="C207" s="59">
        <v>6</v>
      </c>
      <c r="D207" s="25">
        <v>-20000</v>
      </c>
      <c r="E207" s="26" t="s">
        <v>385</v>
      </c>
      <c r="F207" s="27">
        <v>-20000</v>
      </c>
    </row>
    <row r="208" spans="1:6" ht="63" customHeight="1">
      <c r="A208" s="58">
        <v>1478</v>
      </c>
      <c r="B208" s="59">
        <v>2</v>
      </c>
      <c r="C208" s="59">
        <v>6</v>
      </c>
      <c r="D208" s="25">
        <v>531</v>
      </c>
      <c r="E208" s="26" t="s">
        <v>386</v>
      </c>
      <c r="F208" s="27">
        <v>531</v>
      </c>
    </row>
    <row r="209" spans="1:6" ht="45" customHeight="1">
      <c r="A209" s="58">
        <v>1482</v>
      </c>
      <c r="B209" s="59">
        <v>2</v>
      </c>
      <c r="C209" s="59">
        <v>6</v>
      </c>
      <c r="D209" s="25">
        <v>71790.78</v>
      </c>
      <c r="E209" s="26" t="s">
        <v>387</v>
      </c>
      <c r="F209" s="27">
        <v>71790.78</v>
      </c>
    </row>
    <row r="210" spans="1:6" ht="45" customHeight="1">
      <c r="A210" s="58">
        <v>1483</v>
      </c>
      <c r="B210" s="59">
        <v>2</v>
      </c>
      <c r="C210" s="59">
        <v>6</v>
      </c>
      <c r="D210" s="25">
        <v>26068.49</v>
      </c>
      <c r="E210" s="26" t="s">
        <v>388</v>
      </c>
      <c r="F210" s="27">
        <v>26068.49</v>
      </c>
    </row>
    <row r="211" spans="1:6" ht="45" customHeight="1">
      <c r="A211" s="58">
        <v>1484</v>
      </c>
      <c r="B211" s="59">
        <v>2</v>
      </c>
      <c r="C211" s="59">
        <v>6</v>
      </c>
      <c r="D211" s="25">
        <v>2738.9</v>
      </c>
      <c r="E211" s="26" t="s">
        <v>389</v>
      </c>
      <c r="F211" s="27">
        <v>2738.9</v>
      </c>
    </row>
    <row r="212" spans="1:6" ht="45" customHeight="1">
      <c r="A212" s="58">
        <v>1496</v>
      </c>
      <c r="B212" s="59">
        <v>2</v>
      </c>
      <c r="C212" s="59">
        <v>6</v>
      </c>
      <c r="D212" s="25">
        <v>27000</v>
      </c>
      <c r="E212" s="26" t="s">
        <v>390</v>
      </c>
      <c r="F212" s="27">
        <v>27000</v>
      </c>
    </row>
    <row r="213" spans="1:6" ht="45" customHeight="1">
      <c r="A213" s="58">
        <v>1497</v>
      </c>
      <c r="B213" s="59">
        <v>2</v>
      </c>
      <c r="C213" s="59">
        <v>6</v>
      </c>
      <c r="D213" s="25">
        <v>30000</v>
      </c>
      <c r="E213" s="26" t="s">
        <v>391</v>
      </c>
      <c r="F213" s="27">
        <v>30000</v>
      </c>
    </row>
    <row r="214" spans="1:6" ht="45" customHeight="1">
      <c r="A214" s="58">
        <v>1498</v>
      </c>
      <c r="B214" s="59">
        <v>2</v>
      </c>
      <c r="C214" s="59">
        <v>6</v>
      </c>
      <c r="D214" s="25">
        <v>12000</v>
      </c>
      <c r="E214" s="26" t="s">
        <v>392</v>
      </c>
      <c r="F214" s="27">
        <v>12000</v>
      </c>
    </row>
    <row r="215" spans="1:6" ht="45" customHeight="1">
      <c r="A215" s="58">
        <v>1499</v>
      </c>
      <c r="B215" s="59">
        <v>2</v>
      </c>
      <c r="C215" s="59">
        <v>6</v>
      </c>
      <c r="D215" s="25">
        <v>30000</v>
      </c>
      <c r="E215" s="26" t="s">
        <v>393</v>
      </c>
      <c r="F215" s="27">
        <v>30000</v>
      </c>
    </row>
    <row r="216" spans="1:6" ht="45" customHeight="1">
      <c r="A216" s="58">
        <v>1500</v>
      </c>
      <c r="B216" s="59">
        <v>2</v>
      </c>
      <c r="C216" s="59">
        <v>6</v>
      </c>
      <c r="D216" s="25">
        <v>31596</v>
      </c>
      <c r="E216" s="26" t="s">
        <v>394</v>
      </c>
      <c r="F216" s="27">
        <v>31596</v>
      </c>
    </row>
    <row r="217" spans="1:6" ht="40.5" customHeight="1">
      <c r="A217" s="58">
        <v>1501</v>
      </c>
      <c r="B217" s="59">
        <v>2</v>
      </c>
      <c r="C217" s="59">
        <v>6</v>
      </c>
      <c r="D217" s="25">
        <v>23349.99</v>
      </c>
      <c r="E217" s="26" t="s">
        <v>395</v>
      </c>
      <c r="F217" s="27">
        <v>23349.99</v>
      </c>
    </row>
    <row r="218" spans="1:6" ht="40.5" customHeight="1">
      <c r="A218" s="58">
        <v>1526</v>
      </c>
      <c r="B218" s="59">
        <v>2</v>
      </c>
      <c r="C218" s="59">
        <v>6</v>
      </c>
      <c r="D218" s="25">
        <v>7422.11</v>
      </c>
      <c r="E218" s="26" t="s">
        <v>396</v>
      </c>
      <c r="F218" s="27">
        <v>7422.11</v>
      </c>
    </row>
    <row r="219" spans="1:6" ht="40.5" customHeight="1">
      <c r="A219" s="58">
        <v>1528</v>
      </c>
      <c r="B219" s="59">
        <v>2</v>
      </c>
      <c r="C219" s="59">
        <v>6</v>
      </c>
      <c r="D219" s="25">
        <v>30875</v>
      </c>
      <c r="E219" s="26" t="s">
        <v>397</v>
      </c>
      <c r="F219" s="27">
        <v>30875</v>
      </c>
    </row>
    <row r="220" spans="1:6" ht="40.5" customHeight="1">
      <c r="A220" s="58">
        <v>1530</v>
      </c>
      <c r="B220" s="59">
        <v>2</v>
      </c>
      <c r="C220" s="59">
        <v>6</v>
      </c>
      <c r="D220" s="25">
        <v>167101</v>
      </c>
      <c r="E220" s="26" t="s">
        <v>398</v>
      </c>
      <c r="F220" s="27">
        <v>147777.32</v>
      </c>
    </row>
    <row r="221" spans="1:6" ht="63" customHeight="1">
      <c r="A221" s="58">
        <v>1532</v>
      </c>
      <c r="B221" s="59">
        <v>2</v>
      </c>
      <c r="C221" s="59">
        <v>6</v>
      </c>
      <c r="D221" s="25">
        <v>228790</v>
      </c>
      <c r="E221" s="26" t="s">
        <v>399</v>
      </c>
      <c r="F221" s="27">
        <v>228790</v>
      </c>
    </row>
    <row r="222" spans="1:6" ht="49.5" customHeight="1">
      <c r="A222" s="58">
        <v>1532</v>
      </c>
      <c r="B222" s="59">
        <v>2</v>
      </c>
      <c r="C222" s="59">
        <v>6</v>
      </c>
      <c r="D222" s="25">
        <v>-18869.4</v>
      </c>
      <c r="E222" s="26" t="s">
        <v>399</v>
      </c>
      <c r="F222" s="27">
        <v>-18869.4</v>
      </c>
    </row>
    <row r="223" spans="1:6" ht="49.5" customHeight="1">
      <c r="A223" s="58">
        <v>1534</v>
      </c>
      <c r="B223" s="59">
        <v>2</v>
      </c>
      <c r="C223" s="59">
        <v>6</v>
      </c>
      <c r="D223" s="25">
        <v>153040</v>
      </c>
      <c r="E223" s="26" t="s">
        <v>400</v>
      </c>
      <c r="F223" s="27">
        <v>153040</v>
      </c>
    </row>
    <row r="224" spans="1:6" ht="49.5" customHeight="1">
      <c r="A224" s="58">
        <v>1534</v>
      </c>
      <c r="B224" s="59">
        <v>2</v>
      </c>
      <c r="C224" s="59">
        <v>6</v>
      </c>
      <c r="D224" s="25">
        <v>-15340</v>
      </c>
      <c r="E224" s="26" t="s">
        <v>400</v>
      </c>
      <c r="F224" s="27">
        <v>-15340</v>
      </c>
    </row>
    <row r="225" spans="1:6" ht="49.5" customHeight="1">
      <c r="A225" s="58">
        <v>1535</v>
      </c>
      <c r="B225" s="59">
        <v>2</v>
      </c>
      <c r="C225" s="59">
        <v>6</v>
      </c>
      <c r="D225" s="25">
        <v>245144.63</v>
      </c>
      <c r="E225" s="26" t="s">
        <v>401</v>
      </c>
      <c r="F225" s="27">
        <v>245144.63</v>
      </c>
    </row>
    <row r="226" spans="1:6" ht="47.25" customHeight="1">
      <c r="A226" s="58">
        <v>1535</v>
      </c>
      <c r="B226" s="59">
        <v>2</v>
      </c>
      <c r="C226" s="59">
        <v>6</v>
      </c>
      <c r="D226" s="25">
        <v>-3010.5</v>
      </c>
      <c r="E226" s="26" t="s">
        <v>401</v>
      </c>
      <c r="F226" s="27">
        <v>-3010.5</v>
      </c>
    </row>
    <row r="227" spans="1:6" ht="47.25" customHeight="1">
      <c r="A227" s="58">
        <v>1536</v>
      </c>
      <c r="B227" s="59">
        <v>2</v>
      </c>
      <c r="C227" s="59">
        <v>6</v>
      </c>
      <c r="D227" s="25">
        <v>27625</v>
      </c>
      <c r="E227" s="26" t="s">
        <v>402</v>
      </c>
      <c r="F227" s="27">
        <v>27625</v>
      </c>
    </row>
    <row r="228" spans="1:6" ht="47.25" customHeight="1">
      <c r="A228" s="58">
        <v>1539</v>
      </c>
      <c r="B228" s="59">
        <v>2</v>
      </c>
      <c r="C228" s="59">
        <v>6</v>
      </c>
      <c r="D228" s="25">
        <v>19470</v>
      </c>
      <c r="E228" s="26" t="s">
        <v>403</v>
      </c>
      <c r="F228" s="27">
        <v>19470</v>
      </c>
    </row>
    <row r="229" spans="1:6" ht="43.5" customHeight="1">
      <c r="A229" s="58">
        <v>1540</v>
      </c>
      <c r="B229" s="59">
        <v>2</v>
      </c>
      <c r="C229" s="59">
        <v>6</v>
      </c>
      <c r="D229" s="25">
        <v>1300</v>
      </c>
      <c r="E229" s="26" t="s">
        <v>404</v>
      </c>
      <c r="F229" s="27">
        <v>1300</v>
      </c>
    </row>
    <row r="230" spans="1:6" ht="39" customHeight="1">
      <c r="A230" s="58">
        <v>1542</v>
      </c>
      <c r="B230" s="59">
        <v>2</v>
      </c>
      <c r="C230" s="59">
        <v>6</v>
      </c>
      <c r="D230" s="25">
        <v>11876.04</v>
      </c>
      <c r="E230" s="26" t="s">
        <v>405</v>
      </c>
      <c r="F230" s="27">
        <v>11876.04</v>
      </c>
    </row>
    <row r="231" spans="1:6" ht="63" customHeight="1">
      <c r="A231" s="58">
        <v>1543</v>
      </c>
      <c r="B231" s="59">
        <v>2</v>
      </c>
      <c r="C231" s="59">
        <v>6</v>
      </c>
      <c r="D231" s="25">
        <v>202956.46</v>
      </c>
      <c r="E231" s="26" t="s">
        <v>406</v>
      </c>
      <c r="F231" s="27">
        <v>202956.46</v>
      </c>
    </row>
    <row r="232" spans="1:6" ht="63" customHeight="1">
      <c r="A232" s="58">
        <v>1561</v>
      </c>
      <c r="B232" s="59">
        <v>2</v>
      </c>
      <c r="C232" s="59">
        <v>6</v>
      </c>
      <c r="D232" s="25">
        <v>20419.9</v>
      </c>
      <c r="E232" s="26" t="s">
        <v>407</v>
      </c>
      <c r="F232" s="27">
        <v>20419.9</v>
      </c>
    </row>
    <row r="233" spans="1:6" ht="63" customHeight="1">
      <c r="A233" s="58">
        <v>1567</v>
      </c>
      <c r="B233" s="59">
        <v>2</v>
      </c>
      <c r="C233" s="59">
        <v>6</v>
      </c>
      <c r="D233" s="25">
        <v>119094.76</v>
      </c>
      <c r="E233" s="26" t="s">
        <v>408</v>
      </c>
      <c r="F233" s="27">
        <v>119092.09</v>
      </c>
    </row>
    <row r="234" spans="1:6" ht="63" customHeight="1">
      <c r="A234" s="58">
        <v>1582</v>
      </c>
      <c r="B234" s="59">
        <v>2</v>
      </c>
      <c r="C234" s="59">
        <v>6</v>
      </c>
      <c r="D234" s="25">
        <v>70083.29</v>
      </c>
      <c r="E234" s="26" t="s">
        <v>409</v>
      </c>
      <c r="F234" s="27">
        <v>70083.29</v>
      </c>
    </row>
    <row r="235" spans="1:6" ht="63" customHeight="1">
      <c r="A235" s="58">
        <v>1607</v>
      </c>
      <c r="B235" s="59">
        <v>2</v>
      </c>
      <c r="C235" s="59">
        <v>6</v>
      </c>
      <c r="D235" s="25">
        <v>16946.69</v>
      </c>
      <c r="E235" s="26" t="s">
        <v>410</v>
      </c>
      <c r="F235" s="27">
        <v>16946.69</v>
      </c>
    </row>
    <row r="236" spans="1:6" ht="42" customHeight="1">
      <c r="A236" s="58">
        <v>1609</v>
      </c>
      <c r="B236" s="59">
        <v>2</v>
      </c>
      <c r="C236" s="59">
        <v>6</v>
      </c>
      <c r="D236" s="25">
        <v>15015.26</v>
      </c>
      <c r="E236" s="26" t="s">
        <v>411</v>
      </c>
      <c r="F236" s="27">
        <v>15015.26</v>
      </c>
    </row>
    <row r="237" spans="1:6" ht="47.25" customHeight="1">
      <c r="A237" s="58">
        <v>1617</v>
      </c>
      <c r="B237" s="59">
        <v>2</v>
      </c>
      <c r="C237" s="59">
        <v>6</v>
      </c>
      <c r="D237" s="25">
        <v>1770</v>
      </c>
      <c r="E237" s="26" t="s">
        <v>412</v>
      </c>
      <c r="F237" s="27">
        <v>1770</v>
      </c>
    </row>
    <row r="238" spans="1:6" ht="48" customHeight="1">
      <c r="A238" s="58">
        <v>1643</v>
      </c>
      <c r="B238" s="59">
        <v>2</v>
      </c>
      <c r="C238" s="59">
        <v>6</v>
      </c>
      <c r="D238" s="25">
        <v>3200</v>
      </c>
      <c r="E238" s="26" t="s">
        <v>413</v>
      </c>
      <c r="F238" s="27">
        <v>3200</v>
      </c>
    </row>
    <row r="239" spans="1:6" ht="31.5" customHeight="1">
      <c r="A239" s="58">
        <v>1666</v>
      </c>
      <c r="B239" s="59">
        <v>2</v>
      </c>
      <c r="C239" s="59">
        <v>6</v>
      </c>
      <c r="D239" s="25">
        <v>28000</v>
      </c>
      <c r="E239" s="26" t="s">
        <v>414</v>
      </c>
      <c r="F239" s="27">
        <v>28000</v>
      </c>
    </row>
    <row r="240" spans="1:6" ht="43.5" customHeight="1">
      <c r="A240" s="58">
        <v>1727</v>
      </c>
      <c r="B240" s="59">
        <v>2</v>
      </c>
      <c r="C240" s="59">
        <v>6</v>
      </c>
      <c r="D240" s="25">
        <v>18761.29</v>
      </c>
      <c r="E240" s="26" t="s">
        <v>415</v>
      </c>
      <c r="F240" s="27">
        <v>18761.29</v>
      </c>
    </row>
    <row r="241" spans="1:6" ht="33" customHeight="1">
      <c r="A241" s="58">
        <v>1758</v>
      </c>
      <c r="B241" s="59">
        <v>2</v>
      </c>
      <c r="C241" s="59">
        <v>6</v>
      </c>
      <c r="D241" s="25">
        <v>20900</v>
      </c>
      <c r="E241" s="26" t="s">
        <v>416</v>
      </c>
      <c r="F241" s="27">
        <v>20900</v>
      </c>
    </row>
    <row r="242" spans="1:6" ht="39" customHeight="1">
      <c r="A242" s="58">
        <v>1762</v>
      </c>
      <c r="B242" s="59">
        <v>2</v>
      </c>
      <c r="C242" s="59">
        <v>6</v>
      </c>
      <c r="D242" s="25">
        <v>232517</v>
      </c>
      <c r="E242" s="26" t="s">
        <v>342</v>
      </c>
      <c r="F242" s="27">
        <v>232517</v>
      </c>
    </row>
    <row r="243" spans="1:6" ht="63" customHeight="1">
      <c r="A243" s="60">
        <v>1776</v>
      </c>
      <c r="B243" s="61">
        <v>2</v>
      </c>
      <c r="C243" s="61">
        <v>6</v>
      </c>
      <c r="D243" s="56">
        <v>59268.92</v>
      </c>
      <c r="E243" s="57" t="s">
        <v>329</v>
      </c>
      <c r="F243" s="45">
        <v>59268.92</v>
      </c>
    </row>
    <row r="244" spans="1:6" ht="14.25" thickBot="1">
      <c r="A244" s="28"/>
      <c r="B244" s="29"/>
      <c r="C244" s="29"/>
      <c r="D244" s="46">
        <f>SUM(D163:D243)</f>
        <v>3982354.869999999</v>
      </c>
      <c r="E244" s="30"/>
      <c r="F244" s="47">
        <f>SUM(F163:F243)</f>
        <v>3962698.519999999</v>
      </c>
    </row>
    <row r="245" spans="1:6" ht="12.75" thickBot="1">
      <c r="A245" s="24"/>
      <c r="B245" s="24"/>
      <c r="C245" s="24"/>
      <c r="D245" s="24"/>
      <c r="E245" s="26"/>
      <c r="F245" s="24"/>
    </row>
    <row r="246" spans="1:6" ht="36.75" customHeight="1">
      <c r="A246" s="304" t="s">
        <v>417</v>
      </c>
      <c r="B246" s="305"/>
      <c r="C246" s="305"/>
      <c r="D246" s="55" t="s">
        <v>233</v>
      </c>
      <c r="E246" s="39"/>
      <c r="F246" s="40" t="s">
        <v>234</v>
      </c>
    </row>
    <row r="247" spans="1:6" ht="39.75" customHeight="1">
      <c r="A247" s="58">
        <v>1438</v>
      </c>
      <c r="B247" s="59">
        <v>2</v>
      </c>
      <c r="C247" s="59">
        <v>6</v>
      </c>
      <c r="D247" s="25">
        <v>399340</v>
      </c>
      <c r="E247" s="26" t="s">
        <v>418</v>
      </c>
      <c r="F247" s="27">
        <v>399340</v>
      </c>
    </row>
    <row r="248" spans="1:6" ht="39.75" customHeight="1">
      <c r="A248" s="58">
        <v>1439</v>
      </c>
      <c r="B248" s="59">
        <v>2</v>
      </c>
      <c r="C248" s="59">
        <v>6</v>
      </c>
      <c r="D248" s="25">
        <v>145507.6</v>
      </c>
      <c r="E248" s="26" t="s">
        <v>419</v>
      </c>
      <c r="F248" s="27">
        <v>145507.6</v>
      </c>
    </row>
    <row r="249" spans="1:6" ht="39.75" customHeight="1">
      <c r="A249" s="58">
        <v>1439</v>
      </c>
      <c r="B249" s="59">
        <v>2</v>
      </c>
      <c r="C249" s="59">
        <v>6</v>
      </c>
      <c r="D249" s="25">
        <v>-5518.76</v>
      </c>
      <c r="E249" s="26" t="s">
        <v>419</v>
      </c>
      <c r="F249" s="27">
        <v>-5518.76</v>
      </c>
    </row>
    <row r="250" spans="1:6" ht="39.75" customHeight="1">
      <c r="A250" s="58">
        <v>1447</v>
      </c>
      <c r="B250" s="59">
        <v>2</v>
      </c>
      <c r="C250" s="59">
        <v>6</v>
      </c>
      <c r="D250" s="25">
        <v>26000</v>
      </c>
      <c r="E250" s="26" t="s">
        <v>420</v>
      </c>
      <c r="F250" s="27">
        <v>26000</v>
      </c>
    </row>
    <row r="251" spans="1:6" ht="39.75" customHeight="1">
      <c r="A251" s="58">
        <v>1448</v>
      </c>
      <c r="B251" s="59">
        <v>2</v>
      </c>
      <c r="C251" s="59">
        <v>6</v>
      </c>
      <c r="D251" s="25">
        <v>18000</v>
      </c>
      <c r="E251" s="26" t="s">
        <v>421</v>
      </c>
      <c r="F251" s="27">
        <v>18000</v>
      </c>
    </row>
    <row r="252" spans="1:6" ht="39.75" customHeight="1">
      <c r="A252" s="58">
        <v>1449</v>
      </c>
      <c r="B252" s="59">
        <v>2</v>
      </c>
      <c r="C252" s="59">
        <v>6</v>
      </c>
      <c r="D252" s="25">
        <v>5800</v>
      </c>
      <c r="E252" s="26" t="s">
        <v>422</v>
      </c>
      <c r="F252" s="27">
        <v>5800</v>
      </c>
    </row>
    <row r="253" spans="1:6" ht="39.75" customHeight="1">
      <c r="A253" s="58">
        <v>1450</v>
      </c>
      <c r="B253" s="59">
        <v>2</v>
      </c>
      <c r="C253" s="59">
        <v>6</v>
      </c>
      <c r="D253" s="25">
        <v>26832</v>
      </c>
      <c r="E253" s="26" t="s">
        <v>423</v>
      </c>
      <c r="F253" s="27">
        <v>26832</v>
      </c>
    </row>
    <row r="254" spans="1:6" ht="39.75" customHeight="1">
      <c r="A254" s="58">
        <v>1688</v>
      </c>
      <c r="B254" s="59">
        <v>2</v>
      </c>
      <c r="C254" s="59">
        <v>6</v>
      </c>
      <c r="D254" s="25">
        <v>14661.5</v>
      </c>
      <c r="E254" s="26" t="s">
        <v>424</v>
      </c>
      <c r="F254" s="27">
        <v>14661.5</v>
      </c>
    </row>
    <row r="255" spans="1:6" ht="39.75" customHeight="1">
      <c r="A255" s="58">
        <v>1689</v>
      </c>
      <c r="B255" s="59">
        <v>2</v>
      </c>
      <c r="C255" s="59">
        <v>6</v>
      </c>
      <c r="D255" s="25">
        <v>32975</v>
      </c>
      <c r="E255" s="26" t="s">
        <v>425</v>
      </c>
      <c r="F255" s="27">
        <v>32975</v>
      </c>
    </row>
    <row r="256" spans="1:6" ht="39.75" customHeight="1">
      <c r="A256" s="58">
        <v>1690</v>
      </c>
      <c r="B256" s="59">
        <v>2</v>
      </c>
      <c r="C256" s="59">
        <v>6</v>
      </c>
      <c r="D256" s="25">
        <v>31640</v>
      </c>
      <c r="E256" s="26" t="s">
        <v>426</v>
      </c>
      <c r="F256" s="27">
        <v>31640</v>
      </c>
    </row>
    <row r="257" spans="1:6" ht="39.75" customHeight="1">
      <c r="A257" s="58">
        <v>1691</v>
      </c>
      <c r="B257" s="59">
        <v>2</v>
      </c>
      <c r="C257" s="59">
        <v>6</v>
      </c>
      <c r="D257" s="25">
        <v>20812.3</v>
      </c>
      <c r="E257" s="26" t="s">
        <v>427</v>
      </c>
      <c r="F257" s="27">
        <v>20812.3</v>
      </c>
    </row>
    <row r="258" spans="1:6" ht="39.75" customHeight="1">
      <c r="A258" s="58">
        <v>1692</v>
      </c>
      <c r="B258" s="59">
        <v>2</v>
      </c>
      <c r="C258" s="59">
        <v>6</v>
      </c>
      <c r="D258" s="25">
        <v>6025</v>
      </c>
      <c r="E258" s="26" t="s">
        <v>428</v>
      </c>
      <c r="F258" s="27">
        <v>6025</v>
      </c>
    </row>
    <row r="259" spans="1:6" ht="39.75" customHeight="1">
      <c r="A259" s="58">
        <v>1693</v>
      </c>
      <c r="B259" s="59">
        <v>2</v>
      </c>
      <c r="C259" s="59">
        <v>6</v>
      </c>
      <c r="D259" s="25">
        <v>23600</v>
      </c>
      <c r="E259" s="26" t="s">
        <v>429</v>
      </c>
      <c r="F259" s="27">
        <v>23600</v>
      </c>
    </row>
    <row r="260" spans="1:6" ht="14.25" thickBot="1">
      <c r="A260" s="31"/>
      <c r="B260" s="32"/>
      <c r="C260" s="32"/>
      <c r="D260" s="48">
        <f>SUM(D247:D259)</f>
        <v>745674.64</v>
      </c>
      <c r="E260" s="35"/>
      <c r="F260" s="49">
        <f>SUM(F247:F259)</f>
        <v>745674.64</v>
      </c>
    </row>
    <row r="261" spans="1:5" ht="12">
      <c r="A261" s="33"/>
      <c r="B261" s="33"/>
      <c r="C261" s="33"/>
      <c r="D261" s="33"/>
      <c r="E261" s="36"/>
    </row>
    <row r="262" spans="1:5" ht="12.75" thickBot="1">
      <c r="A262" s="33"/>
      <c r="B262" s="33"/>
      <c r="C262" s="33"/>
      <c r="D262" s="33"/>
      <c r="E262" s="36"/>
    </row>
    <row r="263" spans="1:6" ht="20.25" thickBot="1">
      <c r="A263" s="306" t="s">
        <v>430</v>
      </c>
      <c r="B263" s="307"/>
      <c r="C263" s="307"/>
      <c r="D263" s="50">
        <f>D260+D244+D160+D149+D144</f>
        <v>5411942.989999999</v>
      </c>
      <c r="E263" s="37"/>
      <c r="F263" s="51">
        <f>F260+F244+F160+F149+F144</f>
        <v>5392286.64</v>
      </c>
    </row>
    <row r="264" spans="1:5" ht="12">
      <c r="A264" s="33"/>
      <c r="B264" s="33"/>
      <c r="C264" s="33"/>
      <c r="D264" s="33"/>
      <c r="E264" s="36"/>
    </row>
    <row r="265" spans="1:5" ht="12">
      <c r="A265" s="33"/>
      <c r="B265" s="33"/>
      <c r="C265" s="33"/>
      <c r="D265" s="33"/>
      <c r="E265" s="33"/>
    </row>
    <row r="266" spans="1:5" ht="12">
      <c r="A266" s="33"/>
      <c r="B266" s="33"/>
      <c r="C266" s="33"/>
      <c r="D266" s="33"/>
      <c r="E266" s="33"/>
    </row>
    <row r="267" spans="1:7" ht="18">
      <c r="A267" s="33"/>
      <c r="B267" s="33"/>
      <c r="C267" s="33"/>
      <c r="D267" s="33"/>
      <c r="E267" s="83"/>
      <c r="F267" s="82">
        <f>F263+F128</f>
        <v>10816270.05</v>
      </c>
      <c r="G267" s="69"/>
    </row>
    <row r="268" spans="1:5" ht="12">
      <c r="A268" s="33"/>
      <c r="B268" s="33"/>
      <c r="C268" s="33"/>
      <c r="D268" s="33"/>
      <c r="E268" s="33"/>
    </row>
    <row r="269" spans="1:5" ht="12">
      <c r="A269" s="33"/>
      <c r="B269" s="33"/>
      <c r="C269" s="33"/>
      <c r="D269" s="33"/>
      <c r="E269" s="33"/>
    </row>
    <row r="270" spans="1:5" ht="12">
      <c r="A270" s="33"/>
      <c r="B270" s="33"/>
      <c r="C270" s="33"/>
      <c r="D270" s="33"/>
      <c r="E270" s="33"/>
    </row>
    <row r="271" spans="1:5" ht="12">
      <c r="A271" s="33"/>
      <c r="B271" s="33"/>
      <c r="C271" s="33"/>
      <c r="D271" s="33"/>
      <c r="E271" s="33"/>
    </row>
    <row r="272" spans="1:5" ht="12">
      <c r="A272" s="33"/>
      <c r="B272" s="33"/>
      <c r="C272" s="33"/>
      <c r="D272" s="33"/>
      <c r="E272" s="33"/>
    </row>
    <row r="273" spans="1:5" ht="12">
      <c r="A273" s="33"/>
      <c r="B273" s="33"/>
      <c r="C273" s="33"/>
      <c r="D273" s="33"/>
      <c r="E273" s="33"/>
    </row>
    <row r="274" spans="1:5" ht="12">
      <c r="A274" s="33"/>
      <c r="B274" s="33"/>
      <c r="C274" s="33"/>
      <c r="D274" s="33"/>
      <c r="E274" s="33"/>
    </row>
    <row r="275" spans="1:5" ht="12">
      <c r="A275" s="33"/>
      <c r="B275" s="33"/>
      <c r="C275" s="33"/>
      <c r="D275" s="33"/>
      <c r="E275" s="33"/>
    </row>
    <row r="276" spans="1:5" ht="12">
      <c r="A276" s="33"/>
      <c r="B276" s="33"/>
      <c r="C276" s="33"/>
      <c r="D276" s="33"/>
      <c r="E276" s="33"/>
    </row>
    <row r="277" spans="1:5" ht="12">
      <c r="A277" s="33"/>
      <c r="B277" s="33"/>
      <c r="C277" s="33"/>
      <c r="D277" s="33"/>
      <c r="E277" s="33"/>
    </row>
    <row r="278" spans="1:5" ht="12">
      <c r="A278" s="33"/>
      <c r="B278" s="33"/>
      <c r="C278" s="33"/>
      <c r="D278" s="33"/>
      <c r="E278" s="33"/>
    </row>
    <row r="279" spans="1:5" ht="12">
      <c r="A279" s="33"/>
      <c r="B279" s="33"/>
      <c r="C279" s="33"/>
      <c r="D279" s="33"/>
      <c r="E279" s="33"/>
    </row>
    <row r="280" spans="1:5" ht="12">
      <c r="A280" s="33"/>
      <c r="B280" s="33"/>
      <c r="C280" s="33"/>
      <c r="D280" s="33"/>
      <c r="E280" s="33"/>
    </row>
    <row r="281" spans="1:5" ht="12">
      <c r="A281" s="33"/>
      <c r="B281" s="33"/>
      <c r="C281" s="33"/>
      <c r="D281" s="33"/>
      <c r="E281" s="33"/>
    </row>
    <row r="282" spans="1:5" ht="12">
      <c r="A282" s="33"/>
      <c r="B282" s="33"/>
      <c r="C282" s="33"/>
      <c r="D282" s="33"/>
      <c r="E282" s="33"/>
    </row>
    <row r="283" spans="1:5" ht="12">
      <c r="A283" s="33"/>
      <c r="B283" s="33"/>
      <c r="C283" s="33"/>
      <c r="D283" s="33"/>
      <c r="E283" s="33"/>
    </row>
    <row r="284" spans="1:5" ht="12">
      <c r="A284" s="33"/>
      <c r="B284" s="33"/>
      <c r="C284" s="33"/>
      <c r="D284" s="33"/>
      <c r="E284" s="33"/>
    </row>
    <row r="285" spans="1:5" ht="12">
      <c r="A285" s="33"/>
      <c r="B285" s="33"/>
      <c r="C285" s="33"/>
      <c r="D285" s="33"/>
      <c r="E285" s="33"/>
    </row>
    <row r="286" spans="1:5" ht="12">
      <c r="A286" s="33"/>
      <c r="B286" s="33"/>
      <c r="C286" s="33"/>
      <c r="D286" s="33"/>
      <c r="E286" s="33"/>
    </row>
    <row r="287" spans="1:5" ht="12">
      <c r="A287" s="33"/>
      <c r="B287" s="33"/>
      <c r="C287" s="33"/>
      <c r="D287" s="33"/>
      <c r="E287" s="33"/>
    </row>
    <row r="288" spans="1:5" ht="12">
      <c r="A288" s="33"/>
      <c r="B288" s="33"/>
      <c r="C288" s="33"/>
      <c r="D288" s="33"/>
      <c r="E288" s="33"/>
    </row>
    <row r="289" spans="1:5" ht="12">
      <c r="A289" s="33"/>
      <c r="B289" s="33"/>
      <c r="C289" s="33"/>
      <c r="D289" s="33"/>
      <c r="E289" s="33"/>
    </row>
    <row r="290" spans="1:5" ht="12">
      <c r="A290" s="33"/>
      <c r="B290" s="33"/>
      <c r="C290" s="33"/>
      <c r="D290" s="33"/>
      <c r="E290" s="33"/>
    </row>
    <row r="291" spans="1:5" ht="12">
      <c r="A291" s="33"/>
      <c r="B291" s="33"/>
      <c r="C291" s="33"/>
      <c r="D291" s="33"/>
      <c r="E291" s="33"/>
    </row>
    <row r="292" spans="1:5" ht="12">
      <c r="A292" s="33"/>
      <c r="B292" s="33"/>
      <c r="C292" s="33"/>
      <c r="D292" s="33"/>
      <c r="E292" s="33"/>
    </row>
    <row r="293" spans="1:5" ht="12">
      <c r="A293" s="33"/>
      <c r="B293" s="33"/>
      <c r="C293" s="33"/>
      <c r="D293" s="33"/>
      <c r="E293" s="33"/>
    </row>
    <row r="294" spans="1:5" ht="12">
      <c r="A294" s="33"/>
      <c r="B294" s="33"/>
      <c r="C294" s="33"/>
      <c r="D294" s="33"/>
      <c r="E294" s="33"/>
    </row>
    <row r="295" spans="1:5" ht="12">
      <c r="A295" s="33"/>
      <c r="B295" s="33"/>
      <c r="C295" s="33"/>
      <c r="D295" s="33"/>
      <c r="E295" s="33"/>
    </row>
    <row r="296" spans="1:5" ht="12">
      <c r="A296" s="33"/>
      <c r="B296" s="33"/>
      <c r="C296" s="33"/>
      <c r="D296" s="33"/>
      <c r="E296" s="33"/>
    </row>
    <row r="297" spans="1:5" ht="12">
      <c r="A297" s="33"/>
      <c r="B297" s="33"/>
      <c r="C297" s="33"/>
      <c r="D297" s="33"/>
      <c r="E297" s="33"/>
    </row>
    <row r="298" spans="1:5" ht="12">
      <c r="A298" s="33"/>
      <c r="B298" s="33"/>
      <c r="C298" s="33"/>
      <c r="D298" s="33"/>
      <c r="E298" s="33"/>
    </row>
    <row r="299" spans="1:5" ht="12">
      <c r="A299" s="33"/>
      <c r="B299" s="33"/>
      <c r="C299" s="33"/>
      <c r="D299" s="33"/>
      <c r="E299" s="33"/>
    </row>
    <row r="300" spans="1:5" ht="12">
      <c r="A300" s="33"/>
      <c r="B300" s="33"/>
      <c r="C300" s="33"/>
      <c r="D300" s="33"/>
      <c r="E300" s="33"/>
    </row>
    <row r="301" spans="1:5" ht="12">
      <c r="A301" s="33"/>
      <c r="B301" s="33"/>
      <c r="C301" s="33"/>
      <c r="D301" s="33"/>
      <c r="E301" s="33"/>
    </row>
    <row r="302" spans="1:5" ht="12">
      <c r="A302" s="33"/>
      <c r="B302" s="33"/>
      <c r="C302" s="33"/>
      <c r="D302" s="33"/>
      <c r="E302" s="33"/>
    </row>
    <row r="303" spans="1:5" ht="12">
      <c r="A303" s="33"/>
      <c r="B303" s="33"/>
      <c r="C303" s="33"/>
      <c r="D303" s="33"/>
      <c r="E303" s="33"/>
    </row>
    <row r="304" spans="1:5" ht="12">
      <c r="A304" s="33"/>
      <c r="B304" s="33"/>
      <c r="C304" s="33"/>
      <c r="D304" s="33"/>
      <c r="E304" s="33"/>
    </row>
    <row r="305" spans="1:5" ht="12">
      <c r="A305" s="33"/>
      <c r="B305" s="33"/>
      <c r="C305" s="33"/>
      <c r="D305" s="33"/>
      <c r="E305" s="33"/>
    </row>
    <row r="306" spans="1:5" ht="12">
      <c r="A306" s="33"/>
      <c r="B306" s="33"/>
      <c r="C306" s="33"/>
      <c r="D306" s="33"/>
      <c r="E306" s="33"/>
    </row>
    <row r="307" spans="1:5" ht="12">
      <c r="A307" s="33"/>
      <c r="B307" s="33"/>
      <c r="C307" s="33"/>
      <c r="D307" s="33"/>
      <c r="E307" s="33"/>
    </row>
    <row r="308" spans="1:5" ht="12">
      <c r="A308" s="33"/>
      <c r="B308" s="33"/>
      <c r="C308" s="33"/>
      <c r="D308" s="33"/>
      <c r="E308" s="33"/>
    </row>
    <row r="309" spans="1:5" ht="12">
      <c r="A309" s="33"/>
      <c r="B309" s="33"/>
      <c r="C309" s="33"/>
      <c r="D309" s="33"/>
      <c r="E309" s="33"/>
    </row>
    <row r="310" spans="1:5" ht="12">
      <c r="A310" s="33"/>
      <c r="B310" s="33"/>
      <c r="C310" s="33"/>
      <c r="D310" s="33"/>
      <c r="E310" s="33"/>
    </row>
    <row r="311" spans="1:5" ht="12">
      <c r="A311" s="33"/>
      <c r="B311" s="33"/>
      <c r="C311" s="33"/>
      <c r="D311" s="33"/>
      <c r="E311" s="33"/>
    </row>
    <row r="312" spans="1:5" ht="12">
      <c r="A312" s="33"/>
      <c r="B312" s="33"/>
      <c r="C312" s="33"/>
      <c r="D312" s="33"/>
      <c r="E312" s="33"/>
    </row>
    <row r="313" spans="1:5" ht="12">
      <c r="A313" s="33"/>
      <c r="B313" s="33"/>
      <c r="C313" s="33"/>
      <c r="D313" s="33"/>
      <c r="E313" s="33"/>
    </row>
    <row r="314" spans="1:5" ht="12">
      <c r="A314" s="33"/>
      <c r="B314" s="33"/>
      <c r="C314" s="33"/>
      <c r="D314" s="33"/>
      <c r="E314" s="33"/>
    </row>
    <row r="315" spans="1:5" ht="12">
      <c r="A315" s="33"/>
      <c r="B315" s="33"/>
      <c r="C315" s="33"/>
      <c r="D315" s="33"/>
      <c r="E315" s="33"/>
    </row>
    <row r="316" spans="1:5" ht="12">
      <c r="A316" s="33"/>
      <c r="B316" s="33"/>
      <c r="C316" s="33"/>
      <c r="D316" s="33"/>
      <c r="E316" s="33"/>
    </row>
    <row r="317" spans="1:5" ht="12">
      <c r="A317" s="33"/>
      <c r="B317" s="33"/>
      <c r="C317" s="33"/>
      <c r="D317" s="33"/>
      <c r="E317" s="33"/>
    </row>
    <row r="318" spans="1:5" ht="12">
      <c r="A318" s="33"/>
      <c r="B318" s="33"/>
      <c r="C318" s="33"/>
      <c r="D318" s="33"/>
      <c r="E318" s="33"/>
    </row>
    <row r="319" spans="1:5" ht="12">
      <c r="A319" s="33"/>
      <c r="B319" s="33"/>
      <c r="C319" s="33"/>
      <c r="D319" s="33"/>
      <c r="E319" s="33"/>
    </row>
    <row r="320" spans="1:5" ht="12">
      <c r="A320" s="33"/>
      <c r="B320" s="33"/>
      <c r="C320" s="33"/>
      <c r="D320" s="33"/>
      <c r="E320" s="33"/>
    </row>
    <row r="321" spans="1:5" ht="12">
      <c r="A321" s="33"/>
      <c r="B321" s="33"/>
      <c r="C321" s="33"/>
      <c r="D321" s="33"/>
      <c r="E321" s="33"/>
    </row>
    <row r="322" spans="1:5" ht="12">
      <c r="A322" s="33"/>
      <c r="B322" s="33"/>
      <c r="C322" s="33"/>
      <c r="D322" s="33"/>
      <c r="E322" s="33"/>
    </row>
    <row r="323" spans="1:5" ht="12">
      <c r="A323" s="33"/>
      <c r="B323" s="33"/>
      <c r="C323" s="33"/>
      <c r="D323" s="33"/>
      <c r="E323" s="33"/>
    </row>
  </sheetData>
  <sheetProtection/>
  <mergeCells count="16">
    <mergeCell ref="B5:C5"/>
    <mergeCell ref="A6:C6"/>
    <mergeCell ref="A11:C11"/>
    <mergeCell ref="A14:C14"/>
    <mergeCell ref="A124:C124"/>
    <mergeCell ref="A128:C128"/>
    <mergeCell ref="A246:C246"/>
    <mergeCell ref="A263:C263"/>
    <mergeCell ref="A4:F4"/>
    <mergeCell ref="A3:F3"/>
    <mergeCell ref="A132:F132"/>
    <mergeCell ref="B133:C133"/>
    <mergeCell ref="A134:C134"/>
    <mergeCell ref="A146:C146"/>
    <mergeCell ref="A151:C151"/>
    <mergeCell ref="A162:C162"/>
  </mergeCells>
  <printOptions/>
  <pageMargins left="0.5905511811023623" right="0" top="0.15748031496062992" bottom="0" header="0.31496062992125984" footer="0.31496062992125984"/>
  <pageSetup horizontalDpi="600" verticalDpi="600" orientation="portrait" paperSize="8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G138"/>
  <sheetViews>
    <sheetView zoomScale="53" zoomScaleNormal="53" zoomScalePageLayoutView="0" workbookViewId="0" topLeftCell="A1">
      <selection activeCell="A1" sqref="A1:IV16384"/>
    </sheetView>
  </sheetViews>
  <sheetFormatPr defaultColWidth="11.421875" defaultRowHeight="12.75"/>
  <cols>
    <col min="1" max="1" width="17.8515625" style="0" customWidth="1"/>
    <col min="2" max="2" width="15.8515625" style="0" customWidth="1"/>
    <col min="3" max="3" width="39.140625" style="0" customWidth="1"/>
    <col min="4" max="4" width="19.57421875" style="0" customWidth="1"/>
    <col min="5" max="5" width="17.28125" style="0" customWidth="1"/>
    <col min="6" max="6" width="19.7109375" style="0" customWidth="1"/>
    <col min="7" max="7" width="28.140625" style="0" customWidth="1"/>
  </cols>
  <sheetData>
    <row r="1" spans="1:6" ht="12">
      <c r="A1" s="430" t="s">
        <v>1019</v>
      </c>
      <c r="B1" s="430"/>
      <c r="C1" s="430"/>
      <c r="D1" s="430"/>
      <c r="E1" s="430"/>
      <c r="F1" s="430"/>
    </row>
    <row r="2" spans="1:6" ht="12">
      <c r="A2" s="230"/>
      <c r="B2" s="230"/>
      <c r="C2" s="230"/>
      <c r="D2" s="230"/>
      <c r="E2" s="230"/>
      <c r="F2" s="230"/>
    </row>
    <row r="3" spans="1:6" ht="31.5">
      <c r="A3" s="227" t="s">
        <v>747</v>
      </c>
      <c r="B3" s="431" t="s">
        <v>748</v>
      </c>
      <c r="C3" s="431"/>
      <c r="D3" s="227" t="s">
        <v>641</v>
      </c>
      <c r="E3" s="227" t="s">
        <v>577</v>
      </c>
      <c r="F3" s="227" t="s">
        <v>918</v>
      </c>
    </row>
    <row r="4" spans="1:6" ht="12">
      <c r="A4" s="436" t="s">
        <v>904</v>
      </c>
      <c r="B4" s="259" t="s">
        <v>750</v>
      </c>
      <c r="C4" s="229" t="s">
        <v>42</v>
      </c>
      <c r="D4" s="229">
        <v>200000</v>
      </c>
      <c r="E4" s="229"/>
      <c r="F4" s="238" t="s">
        <v>899</v>
      </c>
    </row>
    <row r="5" spans="1:6" ht="12">
      <c r="A5" s="427"/>
      <c r="B5" s="238" t="s">
        <v>900</v>
      </c>
      <c r="C5" s="229" t="s">
        <v>901</v>
      </c>
      <c r="D5" s="229">
        <v>72000</v>
      </c>
      <c r="E5" s="229"/>
      <c r="F5" s="238" t="s">
        <v>899</v>
      </c>
    </row>
    <row r="6" spans="1:6" ht="12">
      <c r="A6" s="427"/>
      <c r="B6" s="238" t="s">
        <v>902</v>
      </c>
      <c r="C6" s="229" t="s">
        <v>833</v>
      </c>
      <c r="D6" s="229">
        <v>25000</v>
      </c>
      <c r="E6" s="229"/>
      <c r="F6" s="238" t="s">
        <v>711</v>
      </c>
    </row>
    <row r="7" spans="1:6" ht="12">
      <c r="A7" s="427"/>
      <c r="B7" s="238" t="s">
        <v>900</v>
      </c>
      <c r="C7" s="229" t="s">
        <v>901</v>
      </c>
      <c r="D7" s="229">
        <v>120000</v>
      </c>
      <c r="E7" s="229"/>
      <c r="F7" s="238" t="s">
        <v>711</v>
      </c>
    </row>
    <row r="8" spans="1:6" ht="12">
      <c r="A8" s="427"/>
      <c r="B8" s="238" t="s">
        <v>900</v>
      </c>
      <c r="C8" s="229" t="s">
        <v>901</v>
      </c>
      <c r="D8" s="229">
        <v>195600</v>
      </c>
      <c r="E8" s="229"/>
      <c r="F8" s="238" t="s">
        <v>903</v>
      </c>
    </row>
    <row r="9" spans="1:6" ht="12">
      <c r="A9" s="427"/>
      <c r="B9" s="238" t="s">
        <v>760</v>
      </c>
      <c r="C9" s="229" t="s">
        <v>42</v>
      </c>
      <c r="D9" s="229"/>
      <c r="E9" s="229">
        <v>200000</v>
      </c>
      <c r="F9" s="238" t="s">
        <v>899</v>
      </c>
    </row>
    <row r="10" spans="1:6" ht="12">
      <c r="A10" s="427"/>
      <c r="B10" s="238"/>
      <c r="C10" s="229"/>
      <c r="D10" s="229"/>
      <c r="E10" s="229"/>
      <c r="F10" s="238"/>
    </row>
    <row r="11" spans="1:6" ht="12">
      <c r="A11" s="427"/>
      <c r="B11" s="238" t="s">
        <v>905</v>
      </c>
      <c r="C11" s="229" t="s">
        <v>743</v>
      </c>
      <c r="D11" s="229"/>
      <c r="E11" s="229">
        <v>10000</v>
      </c>
      <c r="F11" s="238" t="s">
        <v>899</v>
      </c>
    </row>
    <row r="12" spans="1:6" ht="12">
      <c r="A12" s="427"/>
      <c r="B12" s="238" t="s">
        <v>906</v>
      </c>
      <c r="C12" s="229" t="s">
        <v>138</v>
      </c>
      <c r="D12" s="229"/>
      <c r="E12" s="229">
        <v>14000</v>
      </c>
      <c r="F12" s="238" t="s">
        <v>899</v>
      </c>
    </row>
    <row r="13" spans="1:6" ht="12">
      <c r="A13" s="427"/>
      <c r="B13" s="238"/>
      <c r="C13" s="229"/>
      <c r="D13" s="229"/>
      <c r="E13" s="229"/>
      <c r="F13" s="238"/>
    </row>
    <row r="14" spans="1:6" ht="12">
      <c r="A14" s="427"/>
      <c r="B14" s="238"/>
      <c r="C14" s="229"/>
      <c r="D14" s="229"/>
      <c r="E14" s="229"/>
      <c r="F14" s="238"/>
    </row>
    <row r="15" spans="1:6" ht="12">
      <c r="A15" s="427"/>
      <c r="B15" s="238" t="s">
        <v>755</v>
      </c>
      <c r="C15" s="229" t="s">
        <v>200</v>
      </c>
      <c r="D15" s="229"/>
      <c r="E15" s="229">
        <v>1000</v>
      </c>
      <c r="F15" s="238" t="s">
        <v>907</v>
      </c>
    </row>
    <row r="16" spans="1:6" ht="12">
      <c r="A16" s="427"/>
      <c r="B16" s="238" t="s">
        <v>905</v>
      </c>
      <c r="C16" s="229" t="s">
        <v>743</v>
      </c>
      <c r="D16" s="229"/>
      <c r="E16" s="229">
        <v>1700</v>
      </c>
      <c r="F16" s="238" t="s">
        <v>907</v>
      </c>
    </row>
    <row r="17" spans="1:6" ht="12">
      <c r="A17" s="427"/>
      <c r="B17" s="238" t="s">
        <v>763</v>
      </c>
      <c r="C17" s="229" t="s">
        <v>94</v>
      </c>
      <c r="D17" s="229"/>
      <c r="E17" s="229">
        <v>2000</v>
      </c>
      <c r="F17" s="238" t="s">
        <v>907</v>
      </c>
    </row>
    <row r="18" spans="1:6" ht="12">
      <c r="A18" s="427"/>
      <c r="B18" s="238" t="s">
        <v>908</v>
      </c>
      <c r="C18" s="229" t="s">
        <v>154</v>
      </c>
      <c r="D18" s="229"/>
      <c r="E18" s="229">
        <v>500</v>
      </c>
      <c r="F18" s="238" t="s">
        <v>907</v>
      </c>
    </row>
    <row r="19" spans="1:6" ht="12">
      <c r="A19" s="427"/>
      <c r="B19" s="238" t="s">
        <v>909</v>
      </c>
      <c r="C19" s="229" t="s">
        <v>156</v>
      </c>
      <c r="D19" s="229"/>
      <c r="E19" s="229">
        <v>2000</v>
      </c>
      <c r="F19" s="238" t="s">
        <v>907</v>
      </c>
    </row>
    <row r="20" spans="1:6" ht="12">
      <c r="A20" s="427"/>
      <c r="B20" s="238" t="s">
        <v>910</v>
      </c>
      <c r="C20" s="229" t="s">
        <v>136</v>
      </c>
      <c r="D20" s="229"/>
      <c r="E20" s="229">
        <v>1800</v>
      </c>
      <c r="F20" s="238" t="s">
        <v>907</v>
      </c>
    </row>
    <row r="21" spans="1:6" ht="12">
      <c r="A21" s="427"/>
      <c r="B21" s="238" t="s">
        <v>906</v>
      </c>
      <c r="C21" s="229" t="s">
        <v>138</v>
      </c>
      <c r="D21" s="229"/>
      <c r="E21" s="229">
        <v>3000</v>
      </c>
      <c r="F21" s="238" t="s">
        <v>907</v>
      </c>
    </row>
    <row r="22" spans="1:6" ht="12">
      <c r="A22" s="427"/>
      <c r="B22" s="238"/>
      <c r="C22" s="229"/>
      <c r="D22" s="229"/>
      <c r="E22" s="229"/>
      <c r="F22" s="238"/>
    </row>
    <row r="23" spans="1:6" ht="12">
      <c r="A23" s="427"/>
      <c r="B23" s="238" t="s">
        <v>763</v>
      </c>
      <c r="C23" s="229" t="s">
        <v>94</v>
      </c>
      <c r="D23" s="229"/>
      <c r="E23" s="229">
        <v>5000</v>
      </c>
      <c r="F23" s="238" t="s">
        <v>911</v>
      </c>
    </row>
    <row r="24" spans="1:6" ht="12">
      <c r="A24" s="427"/>
      <c r="B24" s="238" t="s">
        <v>910</v>
      </c>
      <c r="C24" s="229" t="s">
        <v>136</v>
      </c>
      <c r="D24" s="229"/>
      <c r="E24" s="229">
        <v>5000</v>
      </c>
      <c r="F24" s="238" t="s">
        <v>911</v>
      </c>
    </row>
    <row r="25" spans="1:6" ht="12">
      <c r="A25" s="427"/>
      <c r="B25" s="238" t="s">
        <v>906</v>
      </c>
      <c r="C25" s="229" t="s">
        <v>138</v>
      </c>
      <c r="D25" s="229"/>
      <c r="E25" s="229">
        <v>5000</v>
      </c>
      <c r="F25" s="238" t="s">
        <v>911</v>
      </c>
    </row>
    <row r="26" spans="1:6" ht="12">
      <c r="A26" s="427"/>
      <c r="B26" s="238"/>
      <c r="C26" s="229"/>
      <c r="D26" s="229"/>
      <c r="E26" s="229"/>
      <c r="F26" s="238"/>
    </row>
    <row r="27" spans="1:6" ht="12">
      <c r="A27" s="427"/>
      <c r="B27" s="238"/>
      <c r="C27" s="229"/>
      <c r="D27" s="229"/>
      <c r="E27" s="229"/>
      <c r="F27" s="238"/>
    </row>
    <row r="28" spans="1:6" ht="12">
      <c r="A28" s="427"/>
      <c r="B28" s="238" t="s">
        <v>912</v>
      </c>
      <c r="C28" s="229" t="s">
        <v>80</v>
      </c>
      <c r="D28" s="229"/>
      <c r="E28" s="229">
        <v>3240</v>
      </c>
      <c r="F28" s="238" t="s">
        <v>711</v>
      </c>
    </row>
    <row r="29" spans="1:6" ht="12">
      <c r="A29" s="427"/>
      <c r="B29" s="238" t="s">
        <v>763</v>
      </c>
      <c r="C29" s="229" t="s">
        <v>94</v>
      </c>
      <c r="D29" s="229"/>
      <c r="E29" s="229">
        <v>10000</v>
      </c>
      <c r="F29" s="238" t="s">
        <v>711</v>
      </c>
    </row>
    <row r="30" spans="1:6" ht="12">
      <c r="A30" s="427"/>
      <c r="B30" s="238" t="s">
        <v>913</v>
      </c>
      <c r="C30" s="229" t="s">
        <v>50</v>
      </c>
      <c r="D30" s="229"/>
      <c r="E30" s="229">
        <v>20000</v>
      </c>
      <c r="F30" s="238" t="s">
        <v>711</v>
      </c>
    </row>
    <row r="31" spans="1:6" ht="12">
      <c r="A31" s="427"/>
      <c r="B31" s="238" t="s">
        <v>914</v>
      </c>
      <c r="C31" s="229" t="s">
        <v>510</v>
      </c>
      <c r="D31" s="229"/>
      <c r="E31" s="229">
        <v>20000</v>
      </c>
      <c r="F31" s="238" t="s">
        <v>711</v>
      </c>
    </row>
    <row r="32" spans="1:6" ht="12">
      <c r="A32" s="427"/>
      <c r="B32" s="238" t="s">
        <v>915</v>
      </c>
      <c r="C32" s="229" t="s">
        <v>60</v>
      </c>
      <c r="D32" s="229"/>
      <c r="E32" s="229">
        <v>19000</v>
      </c>
      <c r="F32" s="238" t="s">
        <v>711</v>
      </c>
    </row>
    <row r="33" spans="1:6" ht="12">
      <c r="A33" s="427"/>
      <c r="B33" s="238" t="s">
        <v>916</v>
      </c>
      <c r="C33" s="229" t="s">
        <v>917</v>
      </c>
      <c r="D33" s="229"/>
      <c r="E33" s="229">
        <f>80000-11240</f>
        <v>68760</v>
      </c>
      <c r="F33" s="238" t="s">
        <v>711</v>
      </c>
    </row>
    <row r="34" spans="1:6" ht="12">
      <c r="A34" s="427"/>
      <c r="B34" s="238" t="s">
        <v>910</v>
      </c>
      <c r="C34" s="229" t="s">
        <v>136</v>
      </c>
      <c r="D34" s="229"/>
      <c r="E34" s="229">
        <v>1500</v>
      </c>
      <c r="F34" s="238" t="s">
        <v>711</v>
      </c>
    </row>
    <row r="35" spans="1:6" ht="12">
      <c r="A35" s="427"/>
      <c r="B35" s="238" t="s">
        <v>906</v>
      </c>
      <c r="C35" s="229" t="s">
        <v>138</v>
      </c>
      <c r="D35" s="229"/>
      <c r="E35" s="229">
        <v>6500</v>
      </c>
      <c r="F35" s="238" t="s">
        <v>711</v>
      </c>
    </row>
    <row r="36" spans="1:6" ht="12">
      <c r="A36" s="427"/>
      <c r="B36" s="238"/>
      <c r="C36" s="229"/>
      <c r="D36" s="229"/>
      <c r="E36" s="229"/>
      <c r="F36" s="238"/>
    </row>
    <row r="37" spans="1:6" ht="12">
      <c r="A37" s="234"/>
      <c r="B37" s="234"/>
      <c r="C37" s="234"/>
      <c r="D37" s="235">
        <f>SUM(D4:D36)</f>
        <v>612600</v>
      </c>
      <c r="E37" s="235">
        <f>SUM(E4:E36)</f>
        <v>400000</v>
      </c>
      <c r="F37" s="235"/>
    </row>
    <row r="39" spans="1:6" ht="12.75">
      <c r="A39" s="428">
        <f>D37+E37+F37</f>
        <v>1012600</v>
      </c>
      <c r="B39" s="428"/>
      <c r="C39" s="428"/>
      <c r="D39" s="428"/>
      <c r="E39" s="428"/>
      <c r="F39" s="428"/>
    </row>
    <row r="42" spans="1:7" ht="12">
      <c r="A42" s="430" t="s">
        <v>1020</v>
      </c>
      <c r="B42" s="430"/>
      <c r="C42" s="430"/>
      <c r="D42" s="430"/>
      <c r="E42" s="430"/>
      <c r="F42" s="430"/>
      <c r="G42" s="430"/>
    </row>
    <row r="43" spans="1:7" ht="31.5">
      <c r="A43" s="227" t="s">
        <v>747</v>
      </c>
      <c r="B43" s="431" t="s">
        <v>748</v>
      </c>
      <c r="C43" s="431"/>
      <c r="D43" s="227" t="s">
        <v>641</v>
      </c>
      <c r="E43" s="227" t="s">
        <v>577</v>
      </c>
      <c r="F43" s="227" t="s">
        <v>642</v>
      </c>
      <c r="G43" s="227" t="s">
        <v>918</v>
      </c>
    </row>
    <row r="44" spans="1:7" ht="12">
      <c r="A44" s="434" t="s">
        <v>335</v>
      </c>
      <c r="B44" s="238" t="s">
        <v>978</v>
      </c>
      <c r="C44" s="229" t="s">
        <v>94</v>
      </c>
      <c r="D44" s="229">
        <v>150000</v>
      </c>
      <c r="E44" s="229"/>
      <c r="F44" s="229"/>
      <c r="G44" s="238" t="s">
        <v>979</v>
      </c>
    </row>
    <row r="45" spans="1:7" ht="12">
      <c r="A45" s="435"/>
      <c r="B45" s="238" t="s">
        <v>900</v>
      </c>
      <c r="C45" s="229" t="s">
        <v>901</v>
      </c>
      <c r="D45" s="229">
        <v>36000</v>
      </c>
      <c r="E45" s="229"/>
      <c r="F45" s="229"/>
      <c r="G45" s="238" t="s">
        <v>979</v>
      </c>
    </row>
    <row r="46" spans="1:7" ht="12">
      <c r="A46" s="435"/>
      <c r="B46" s="238" t="s">
        <v>900</v>
      </c>
      <c r="C46" s="229" t="s">
        <v>901</v>
      </c>
      <c r="D46" s="229">
        <v>80000</v>
      </c>
      <c r="E46" s="229"/>
      <c r="F46" s="229"/>
      <c r="G46" s="238" t="s">
        <v>975</v>
      </c>
    </row>
    <row r="47" spans="1:7" ht="12">
      <c r="A47" s="435"/>
      <c r="B47" s="238" t="s">
        <v>978</v>
      </c>
      <c r="C47" s="229" t="s">
        <v>94</v>
      </c>
      <c r="D47" s="229">
        <v>50000</v>
      </c>
      <c r="E47" s="229"/>
      <c r="F47" s="229"/>
      <c r="G47" s="238" t="s">
        <v>975</v>
      </c>
    </row>
    <row r="48" spans="1:7" ht="12">
      <c r="A48" s="435"/>
      <c r="B48" s="238"/>
      <c r="C48" s="229"/>
      <c r="D48" s="229"/>
      <c r="E48" s="229"/>
      <c r="F48" s="229"/>
      <c r="G48" s="238"/>
    </row>
    <row r="49" spans="1:7" ht="12">
      <c r="A49" s="435"/>
      <c r="B49" s="238" t="s">
        <v>980</v>
      </c>
      <c r="C49" s="229" t="s">
        <v>92</v>
      </c>
      <c r="D49" s="229">
        <v>80000</v>
      </c>
      <c r="E49" s="229"/>
      <c r="F49" s="229"/>
      <c r="G49" s="238" t="s">
        <v>954</v>
      </c>
    </row>
    <row r="50" spans="1:7" ht="12">
      <c r="A50" s="435"/>
      <c r="B50" s="238" t="s">
        <v>900</v>
      </c>
      <c r="C50" s="229" t="s">
        <v>901</v>
      </c>
      <c r="D50" s="229">
        <v>22320</v>
      </c>
      <c r="E50" s="229"/>
      <c r="F50" s="229"/>
      <c r="G50" s="238" t="s">
        <v>954</v>
      </c>
    </row>
    <row r="51" spans="1:7" ht="12">
      <c r="A51" s="435"/>
      <c r="B51" s="238" t="s">
        <v>900</v>
      </c>
      <c r="C51" s="229" t="s">
        <v>901</v>
      </c>
      <c r="D51" s="229">
        <v>137680</v>
      </c>
      <c r="E51" s="229"/>
      <c r="F51" s="229"/>
      <c r="G51" s="238" t="s">
        <v>943</v>
      </c>
    </row>
    <row r="52" spans="1:7" ht="12">
      <c r="A52" s="435"/>
      <c r="B52" s="238" t="s">
        <v>523</v>
      </c>
      <c r="C52" s="229" t="s">
        <v>86</v>
      </c>
      <c r="D52" s="229">
        <v>30000</v>
      </c>
      <c r="E52" s="229"/>
      <c r="F52" s="229"/>
      <c r="G52" s="238" t="s">
        <v>943</v>
      </c>
    </row>
    <row r="53" spans="1:7" ht="12">
      <c r="A53" s="435"/>
      <c r="B53" s="238" t="s">
        <v>980</v>
      </c>
      <c r="C53" s="229" t="s">
        <v>92</v>
      </c>
      <c r="D53" s="229">
        <v>30000</v>
      </c>
      <c r="E53" s="229"/>
      <c r="F53" s="229"/>
      <c r="G53" s="238" t="s">
        <v>943</v>
      </c>
    </row>
    <row r="54" spans="1:7" ht="12">
      <c r="A54" s="435"/>
      <c r="B54" s="238"/>
      <c r="C54" s="229"/>
      <c r="D54" s="229"/>
      <c r="E54" s="229"/>
      <c r="F54" s="229"/>
      <c r="G54" s="238"/>
    </row>
    <row r="55" spans="1:7" ht="12">
      <c r="A55" s="435"/>
      <c r="B55" s="238" t="s">
        <v>900</v>
      </c>
      <c r="C55" s="229" t="s">
        <v>901</v>
      </c>
      <c r="D55" s="229">
        <v>50000</v>
      </c>
      <c r="E55" s="229"/>
      <c r="F55" s="229"/>
      <c r="G55" s="238" t="s">
        <v>981</v>
      </c>
    </row>
    <row r="56" spans="1:7" ht="12">
      <c r="A56" s="435"/>
      <c r="B56" s="238"/>
      <c r="C56" s="229"/>
      <c r="D56" s="229"/>
      <c r="E56" s="229"/>
      <c r="F56" s="229"/>
      <c r="G56" s="238"/>
    </row>
    <row r="57" spans="1:7" ht="12">
      <c r="A57" s="435"/>
      <c r="B57" s="238" t="s">
        <v>41</v>
      </c>
      <c r="C57" s="229" t="s">
        <v>42</v>
      </c>
      <c r="D57" s="229"/>
      <c r="E57" s="229">
        <v>175000</v>
      </c>
      <c r="F57" s="229"/>
      <c r="G57" s="238" t="s">
        <v>979</v>
      </c>
    </row>
    <row r="58" spans="1:7" ht="12">
      <c r="A58" s="435"/>
      <c r="B58" s="238" t="s">
        <v>135</v>
      </c>
      <c r="C58" s="229" t="s">
        <v>136</v>
      </c>
      <c r="D58" s="229"/>
      <c r="E58" s="229">
        <v>1500</v>
      </c>
      <c r="F58" s="229"/>
      <c r="G58" s="238" t="s">
        <v>979</v>
      </c>
    </row>
    <row r="59" spans="1:7" ht="12">
      <c r="A59" s="435"/>
      <c r="B59" s="251" t="s">
        <v>761</v>
      </c>
      <c r="C59" s="252" t="s">
        <v>762</v>
      </c>
      <c r="D59" s="229"/>
      <c r="E59" s="229">
        <v>52500</v>
      </c>
      <c r="F59" s="229"/>
      <c r="G59" s="238" t="s">
        <v>979</v>
      </c>
    </row>
    <row r="60" spans="1:7" ht="12">
      <c r="A60" s="435"/>
      <c r="B60" s="238" t="s">
        <v>137</v>
      </c>
      <c r="C60" s="229" t="s">
        <v>138</v>
      </c>
      <c r="D60" s="229"/>
      <c r="E60" s="229">
        <v>5000</v>
      </c>
      <c r="F60" s="229"/>
      <c r="G60" s="238" t="s">
        <v>979</v>
      </c>
    </row>
    <row r="61" spans="1:7" ht="12">
      <c r="A61" s="435"/>
      <c r="B61" s="238" t="s">
        <v>49</v>
      </c>
      <c r="C61" s="229" t="s">
        <v>50</v>
      </c>
      <c r="D61" s="229"/>
      <c r="E61" s="229">
        <v>2000</v>
      </c>
      <c r="F61" s="229"/>
      <c r="G61" s="238" t="s">
        <v>979</v>
      </c>
    </row>
    <row r="62" spans="1:7" ht="12">
      <c r="A62" s="435"/>
      <c r="B62" s="238" t="s">
        <v>55</v>
      </c>
      <c r="C62" s="229" t="s">
        <v>920</v>
      </c>
      <c r="D62" s="229"/>
      <c r="E62" s="229">
        <v>5000</v>
      </c>
      <c r="F62" s="229"/>
      <c r="G62" s="238" t="s">
        <v>979</v>
      </c>
    </row>
    <row r="63" spans="1:7" ht="12">
      <c r="A63" s="435"/>
      <c r="B63" s="238" t="s">
        <v>145</v>
      </c>
      <c r="C63" s="229" t="s">
        <v>921</v>
      </c>
      <c r="D63" s="229"/>
      <c r="E63" s="229">
        <v>1500</v>
      </c>
      <c r="F63" s="229"/>
      <c r="G63" s="238" t="s">
        <v>979</v>
      </c>
    </row>
    <row r="64" spans="1:7" ht="12">
      <c r="A64" s="435"/>
      <c r="B64" s="238" t="s">
        <v>738</v>
      </c>
      <c r="C64" s="229" t="s">
        <v>922</v>
      </c>
      <c r="D64" s="229"/>
      <c r="E64" s="229">
        <v>50000</v>
      </c>
      <c r="F64" s="229"/>
      <c r="G64" s="238" t="s">
        <v>979</v>
      </c>
    </row>
    <row r="65" spans="1:7" ht="12">
      <c r="A65" s="435"/>
      <c r="B65" s="238" t="s">
        <v>153</v>
      </c>
      <c r="C65" s="229" t="s">
        <v>154</v>
      </c>
      <c r="D65" s="229"/>
      <c r="E65" s="229">
        <v>1000</v>
      </c>
      <c r="F65" s="229"/>
      <c r="G65" s="238" t="s">
        <v>979</v>
      </c>
    </row>
    <row r="66" spans="1:7" ht="12">
      <c r="A66" s="435"/>
      <c r="B66" s="238" t="s">
        <v>155</v>
      </c>
      <c r="C66" s="229" t="s">
        <v>156</v>
      </c>
      <c r="D66" s="229"/>
      <c r="E66" s="229">
        <f>29250+12000</f>
        <v>41250</v>
      </c>
      <c r="F66" s="229"/>
      <c r="G66" s="238" t="s">
        <v>979</v>
      </c>
    </row>
    <row r="67" spans="1:7" ht="12">
      <c r="A67" s="435"/>
      <c r="B67" s="238" t="s">
        <v>157</v>
      </c>
      <c r="C67" s="229" t="s">
        <v>923</v>
      </c>
      <c r="D67" s="229"/>
      <c r="E67" s="229">
        <f>5000+46665</f>
        <v>51665</v>
      </c>
      <c r="F67" s="229"/>
      <c r="G67" s="238" t="s">
        <v>979</v>
      </c>
    </row>
    <row r="68" spans="1:7" ht="12">
      <c r="A68" s="435"/>
      <c r="B68" s="238" t="s">
        <v>732</v>
      </c>
      <c r="C68" s="229" t="s">
        <v>733</v>
      </c>
      <c r="D68" s="229"/>
      <c r="E68" s="229">
        <v>30600</v>
      </c>
      <c r="F68" s="229"/>
      <c r="G68" s="238" t="s">
        <v>979</v>
      </c>
    </row>
    <row r="69" spans="1:7" ht="12">
      <c r="A69" s="435"/>
      <c r="B69" s="238" t="s">
        <v>924</v>
      </c>
      <c r="C69" s="229" t="s">
        <v>925</v>
      </c>
      <c r="D69" s="229"/>
      <c r="E69" s="229">
        <v>15000</v>
      </c>
      <c r="F69" s="229"/>
      <c r="G69" s="238" t="s">
        <v>979</v>
      </c>
    </row>
    <row r="70" spans="1:7" ht="12">
      <c r="A70" s="435"/>
      <c r="B70" s="238" t="s">
        <v>734</v>
      </c>
      <c r="C70" s="229" t="s">
        <v>926</v>
      </c>
      <c r="D70" s="229"/>
      <c r="E70" s="229">
        <f>2200*12</f>
        <v>26400</v>
      </c>
      <c r="F70" s="229"/>
      <c r="G70" s="238" t="s">
        <v>979</v>
      </c>
    </row>
    <row r="71" spans="1:7" ht="12">
      <c r="A71" s="435"/>
      <c r="B71" s="238" t="s">
        <v>927</v>
      </c>
      <c r="C71" s="229" t="s">
        <v>928</v>
      </c>
      <c r="D71" s="229"/>
      <c r="E71" s="229">
        <v>15000</v>
      </c>
      <c r="F71" s="229"/>
      <c r="G71" s="238" t="s">
        <v>979</v>
      </c>
    </row>
    <row r="72" spans="1:7" ht="12">
      <c r="A72" s="435"/>
      <c r="B72" s="238" t="s">
        <v>929</v>
      </c>
      <c r="C72" s="229" t="s">
        <v>930</v>
      </c>
      <c r="D72" s="229"/>
      <c r="E72" s="229">
        <v>526585</v>
      </c>
      <c r="F72" s="229"/>
      <c r="G72" s="238" t="s">
        <v>979</v>
      </c>
    </row>
    <row r="73" spans="1:7" ht="12">
      <c r="A73" s="435"/>
      <c r="B73" s="238"/>
      <c r="C73" s="229"/>
      <c r="D73" s="229"/>
      <c r="E73" s="229"/>
      <c r="F73" s="229"/>
      <c r="G73" s="238"/>
    </row>
    <row r="74" spans="1:7" ht="12">
      <c r="A74" s="435"/>
      <c r="B74" s="238" t="s">
        <v>764</v>
      </c>
      <c r="C74" s="229" t="str">
        <f>VLOOKUP(B74,'[1]LISTA DE ESPECIFICAS DE GASTOS'!$B$5:$C$110,2)</f>
        <v>PASAJES Y GASTOS DE TRANSPORTE</v>
      </c>
      <c r="D74" s="229"/>
      <c r="E74" s="229">
        <v>18000</v>
      </c>
      <c r="F74" s="229"/>
      <c r="G74" s="238" t="s">
        <v>717</v>
      </c>
    </row>
    <row r="75" spans="1:7" ht="12">
      <c r="A75" s="435"/>
      <c r="B75" s="238" t="s">
        <v>93</v>
      </c>
      <c r="C75" s="229" t="str">
        <f>VLOOKUP(B75,'[1]LISTA DE ESPECIFICAS DE GASTOS'!$B$5:$C$110,2)</f>
        <v>SERVICIOS DIVERSOS</v>
      </c>
      <c r="D75" s="229"/>
      <c r="E75" s="229">
        <v>27000</v>
      </c>
      <c r="F75" s="229"/>
      <c r="G75" s="238" t="s">
        <v>717</v>
      </c>
    </row>
    <row r="76" spans="1:7" ht="12">
      <c r="A76" s="435"/>
      <c r="B76" s="238" t="s">
        <v>137</v>
      </c>
      <c r="C76" s="229" t="str">
        <f>VLOOKUP(B76,'[1]LISTA DE ESPECIFICAS DE GASTOS'!$B$5:$C$110,2)</f>
        <v>PAPELERIA EN GENERAL, UTILES Y MATERIALES DE OFICINA</v>
      </c>
      <c r="D76" s="229"/>
      <c r="E76" s="229">
        <v>5000</v>
      </c>
      <c r="F76" s="229"/>
      <c r="G76" s="238" t="s">
        <v>717</v>
      </c>
    </row>
    <row r="77" spans="1:7" ht="12">
      <c r="A77" s="435"/>
      <c r="B77" s="238" t="s">
        <v>765</v>
      </c>
      <c r="C77" s="229" t="str">
        <f>VLOOKUP(B77,'[1]LISTA DE ESPECIFICAS DE GASTOS'!$B$5:$C$110,2)</f>
        <v>REALIZADO POR PERSONAS NATURALES</v>
      </c>
      <c r="D77" s="229"/>
      <c r="E77" s="229">
        <v>40000</v>
      </c>
      <c r="F77" s="229"/>
      <c r="G77" s="238" t="s">
        <v>717</v>
      </c>
    </row>
    <row r="78" spans="1:7" ht="12">
      <c r="A78" s="435"/>
      <c r="B78" s="238" t="s">
        <v>766</v>
      </c>
      <c r="C78" s="229" t="str">
        <f>VLOOKUP(B78,'[1]LISTA DE ESPECIFICAS DE GASTOS'!$B$5:$C$110,2)</f>
        <v>ALIMENTOS Y BEBIDAS PARA CONSUMO HUMANO</v>
      </c>
      <c r="D78" s="229"/>
      <c r="E78" s="229">
        <v>4000</v>
      </c>
      <c r="F78" s="229"/>
      <c r="G78" s="238" t="s">
        <v>717</v>
      </c>
    </row>
    <row r="79" spans="1:7" ht="12">
      <c r="A79" s="435"/>
      <c r="B79" s="238" t="s">
        <v>767</v>
      </c>
      <c r="C79" s="229" t="str">
        <f>VLOOKUP(B79,'[1]LISTA DE ESPECIFICAS DE GASTOS'!$B$5:$C$110,2)</f>
        <v>REPUESTOS Y ACCESORIOS</v>
      </c>
      <c r="D79" s="229"/>
      <c r="E79" s="229">
        <v>4000</v>
      </c>
      <c r="F79" s="229"/>
      <c r="G79" s="238" t="s">
        <v>717</v>
      </c>
    </row>
    <row r="80" spans="1:7" ht="12">
      <c r="A80" s="435"/>
      <c r="B80" s="238" t="s">
        <v>137</v>
      </c>
      <c r="C80" s="229" t="str">
        <f>VLOOKUP(B80,'[1]LISTA DE ESPECIFICAS DE GASTOS'!$B$5:$C$110,2)</f>
        <v>PAPELERIA EN GENERAL, UTILES Y MATERIALES DE OFICINA</v>
      </c>
      <c r="D80" s="229"/>
      <c r="E80" s="229">
        <v>2000</v>
      </c>
      <c r="F80" s="229"/>
      <c r="G80" s="238" t="s">
        <v>717</v>
      </c>
    </row>
    <row r="81" spans="1:7" ht="12">
      <c r="A81" s="435"/>
      <c r="B81" s="238"/>
      <c r="C81" s="229"/>
      <c r="D81" s="229"/>
      <c r="E81" s="229"/>
      <c r="F81" s="229"/>
      <c r="G81" s="238"/>
    </row>
    <row r="82" spans="1:7" ht="12">
      <c r="A82" s="435"/>
      <c r="B82" s="238" t="s">
        <v>750</v>
      </c>
      <c r="C82" s="229" t="s">
        <v>42</v>
      </c>
      <c r="D82" s="229"/>
      <c r="E82" s="229">
        <v>900</v>
      </c>
      <c r="F82" s="229"/>
      <c r="G82" s="238" t="s">
        <v>705</v>
      </c>
    </row>
    <row r="83" spans="1:7" ht="12">
      <c r="A83" s="435"/>
      <c r="B83" s="238" t="s">
        <v>931</v>
      </c>
      <c r="C83" s="229" t="s">
        <v>932</v>
      </c>
      <c r="D83" s="229"/>
      <c r="E83" s="229">
        <v>5171</v>
      </c>
      <c r="F83" s="229"/>
      <c r="G83" s="238" t="s">
        <v>705</v>
      </c>
    </row>
    <row r="84" spans="1:7" ht="12">
      <c r="A84" s="435"/>
      <c r="B84" s="238" t="s">
        <v>933</v>
      </c>
      <c r="C84" s="229" t="s">
        <v>138</v>
      </c>
      <c r="D84" s="229"/>
      <c r="E84" s="229">
        <v>5909</v>
      </c>
      <c r="F84" s="229"/>
      <c r="G84" s="238" t="s">
        <v>705</v>
      </c>
    </row>
    <row r="85" spans="1:7" ht="12">
      <c r="A85" s="435"/>
      <c r="B85" s="238" t="s">
        <v>934</v>
      </c>
      <c r="C85" s="229" t="s">
        <v>935</v>
      </c>
      <c r="D85" s="229"/>
      <c r="E85" s="229">
        <v>60</v>
      </c>
      <c r="F85" s="229"/>
      <c r="G85" s="238" t="s">
        <v>705</v>
      </c>
    </row>
    <row r="86" spans="1:7" ht="12">
      <c r="A86" s="435"/>
      <c r="B86" s="238" t="s">
        <v>936</v>
      </c>
      <c r="C86" s="229" t="s">
        <v>154</v>
      </c>
      <c r="D86" s="229"/>
      <c r="E86" s="229">
        <v>360</v>
      </c>
      <c r="F86" s="229"/>
      <c r="G86" s="238" t="s">
        <v>705</v>
      </c>
    </row>
    <row r="87" spans="1:7" ht="12">
      <c r="A87" s="435"/>
      <c r="B87" s="238" t="s">
        <v>937</v>
      </c>
      <c r="C87" s="229" t="s">
        <v>938</v>
      </c>
      <c r="D87" s="229"/>
      <c r="E87" s="229">
        <v>1600</v>
      </c>
      <c r="F87" s="229"/>
      <c r="G87" s="238" t="s">
        <v>705</v>
      </c>
    </row>
    <row r="88" spans="1:7" ht="12">
      <c r="A88" s="435"/>
      <c r="B88" s="238" t="s">
        <v>939</v>
      </c>
      <c r="C88" s="229" t="s">
        <v>940</v>
      </c>
      <c r="D88" s="229"/>
      <c r="E88" s="229">
        <v>6000</v>
      </c>
      <c r="F88" s="229"/>
      <c r="G88" s="238" t="s">
        <v>705</v>
      </c>
    </row>
    <row r="89" spans="1:7" ht="12">
      <c r="A89" s="435"/>
      <c r="B89" s="238"/>
      <c r="C89" s="229"/>
      <c r="D89" s="229"/>
      <c r="E89" s="229"/>
      <c r="F89" s="229"/>
      <c r="G89" s="238"/>
    </row>
    <row r="90" spans="1:7" ht="12">
      <c r="A90" s="435"/>
      <c r="B90" s="238" t="s">
        <v>941</v>
      </c>
      <c r="C90" s="229" t="s">
        <v>942</v>
      </c>
      <c r="D90" s="229"/>
      <c r="E90" s="229">
        <v>2000</v>
      </c>
      <c r="F90" s="229"/>
      <c r="G90" s="238" t="s">
        <v>943</v>
      </c>
    </row>
    <row r="91" spans="1:7" ht="12">
      <c r="A91" s="435"/>
      <c r="B91" s="238" t="s">
        <v>944</v>
      </c>
      <c r="C91" s="229" t="s">
        <v>945</v>
      </c>
      <c r="D91" s="229"/>
      <c r="E91" s="229">
        <v>8000</v>
      </c>
      <c r="F91" s="229"/>
      <c r="G91" s="238" t="s">
        <v>943</v>
      </c>
    </row>
    <row r="92" spans="1:7" ht="12">
      <c r="A92" s="435"/>
      <c r="B92" s="238" t="s">
        <v>931</v>
      </c>
      <c r="C92" s="229" t="s">
        <v>946</v>
      </c>
      <c r="D92" s="229"/>
      <c r="E92" s="229">
        <v>9000</v>
      </c>
      <c r="F92" s="229"/>
      <c r="G92" s="238" t="s">
        <v>943</v>
      </c>
    </row>
    <row r="93" spans="1:7" ht="12">
      <c r="A93" s="435"/>
      <c r="B93" s="238" t="s">
        <v>933</v>
      </c>
      <c r="C93" s="229" t="s">
        <v>947</v>
      </c>
      <c r="D93" s="229"/>
      <c r="E93" s="229">
        <v>9000</v>
      </c>
      <c r="F93" s="229"/>
      <c r="G93" s="238" t="s">
        <v>943</v>
      </c>
    </row>
    <row r="94" spans="1:7" ht="12">
      <c r="A94" s="435"/>
      <c r="B94" s="238" t="s">
        <v>934</v>
      </c>
      <c r="C94" s="229" t="s">
        <v>948</v>
      </c>
      <c r="D94" s="229"/>
      <c r="E94" s="229">
        <v>500</v>
      </c>
      <c r="F94" s="229"/>
      <c r="G94" s="238" t="s">
        <v>943</v>
      </c>
    </row>
    <row r="95" spans="1:7" ht="12">
      <c r="A95" s="435"/>
      <c r="B95" s="238" t="s">
        <v>949</v>
      </c>
      <c r="C95" s="229" t="s">
        <v>950</v>
      </c>
      <c r="D95" s="229"/>
      <c r="E95" s="229">
        <v>600</v>
      </c>
      <c r="F95" s="229"/>
      <c r="G95" s="238" t="s">
        <v>943</v>
      </c>
    </row>
    <row r="96" spans="1:7" ht="12">
      <c r="A96" s="435"/>
      <c r="B96" s="238" t="s">
        <v>951</v>
      </c>
      <c r="C96" s="229" t="s">
        <v>952</v>
      </c>
      <c r="D96" s="229"/>
      <c r="E96" s="229">
        <v>72000</v>
      </c>
      <c r="F96" s="229"/>
      <c r="G96" s="238" t="s">
        <v>943</v>
      </c>
    </row>
    <row r="97" spans="1:7" ht="12">
      <c r="A97" s="435"/>
      <c r="B97" s="238" t="s">
        <v>939</v>
      </c>
      <c r="C97" s="229" t="s">
        <v>953</v>
      </c>
      <c r="D97" s="229"/>
      <c r="E97" s="229">
        <v>18900</v>
      </c>
      <c r="F97" s="229"/>
      <c r="G97" s="238" t="s">
        <v>943</v>
      </c>
    </row>
    <row r="98" spans="1:7" ht="12">
      <c r="A98" s="435"/>
      <c r="B98" s="238"/>
      <c r="C98" s="229"/>
      <c r="D98" s="229"/>
      <c r="E98" s="229"/>
      <c r="F98" s="229"/>
      <c r="G98" s="238"/>
    </row>
    <row r="99" spans="1:7" ht="12">
      <c r="A99" s="435"/>
      <c r="B99" s="238" t="s">
        <v>137</v>
      </c>
      <c r="C99" s="229" t="s">
        <v>138</v>
      </c>
      <c r="D99" s="229"/>
      <c r="E99" s="229">
        <v>15344</v>
      </c>
      <c r="F99" s="229"/>
      <c r="G99" s="238" t="s">
        <v>954</v>
      </c>
    </row>
    <row r="100" spans="1:7" ht="12">
      <c r="A100" s="435"/>
      <c r="B100" s="238" t="s">
        <v>135</v>
      </c>
      <c r="C100" s="229" t="s">
        <v>136</v>
      </c>
      <c r="D100" s="229"/>
      <c r="E100" s="229">
        <v>3250</v>
      </c>
      <c r="F100" s="229"/>
      <c r="G100" s="238" t="s">
        <v>954</v>
      </c>
    </row>
    <row r="101" spans="1:7" ht="12">
      <c r="A101" s="435"/>
      <c r="B101" s="238" t="s">
        <v>41</v>
      </c>
      <c r="C101" s="229" t="s">
        <v>42</v>
      </c>
      <c r="D101" s="229"/>
      <c r="E101" s="229">
        <v>1880</v>
      </c>
      <c r="F101" s="229"/>
      <c r="G101" s="238" t="s">
        <v>954</v>
      </c>
    </row>
    <row r="102" spans="1:7" ht="12">
      <c r="A102" s="435"/>
      <c r="B102" s="238" t="s">
        <v>75</v>
      </c>
      <c r="C102" s="229" t="s">
        <v>76</v>
      </c>
      <c r="D102" s="229"/>
      <c r="E102" s="229">
        <v>6000</v>
      </c>
      <c r="F102" s="229"/>
      <c r="G102" s="238" t="s">
        <v>954</v>
      </c>
    </row>
    <row r="103" spans="1:7" ht="12">
      <c r="A103" s="435"/>
      <c r="B103" s="238" t="s">
        <v>157</v>
      </c>
      <c r="C103" s="229" t="s">
        <v>158</v>
      </c>
      <c r="D103" s="229"/>
      <c r="E103" s="229">
        <v>1500</v>
      </c>
      <c r="F103" s="229"/>
      <c r="G103" s="238" t="s">
        <v>954</v>
      </c>
    </row>
    <row r="104" spans="1:7" ht="12">
      <c r="A104" s="435"/>
      <c r="B104" s="238" t="s">
        <v>763</v>
      </c>
      <c r="C104" s="229" t="s">
        <v>94</v>
      </c>
      <c r="D104" s="229"/>
      <c r="E104" s="229">
        <v>38976</v>
      </c>
      <c r="F104" s="229"/>
      <c r="G104" s="238" t="s">
        <v>954</v>
      </c>
    </row>
    <row r="105" spans="1:7" ht="12">
      <c r="A105" s="435"/>
      <c r="B105" s="238" t="s">
        <v>169</v>
      </c>
      <c r="C105" s="229" t="s">
        <v>170</v>
      </c>
      <c r="D105" s="229"/>
      <c r="E105" s="229">
        <v>8400</v>
      </c>
      <c r="F105" s="229"/>
      <c r="G105" s="238" t="s">
        <v>954</v>
      </c>
    </row>
    <row r="106" spans="1:7" ht="12">
      <c r="A106" s="435"/>
      <c r="B106" s="238" t="s">
        <v>912</v>
      </c>
      <c r="C106" s="229" t="s">
        <v>80</v>
      </c>
      <c r="D106" s="229"/>
      <c r="E106" s="229">
        <v>8610</v>
      </c>
      <c r="F106" s="229"/>
      <c r="G106" s="238" t="s">
        <v>954</v>
      </c>
    </row>
    <row r="107" spans="1:7" ht="12">
      <c r="A107" s="435"/>
      <c r="B107" s="238" t="s">
        <v>197</v>
      </c>
      <c r="C107" s="229" t="s">
        <v>198</v>
      </c>
      <c r="D107" s="229"/>
      <c r="E107" s="229">
        <v>10000</v>
      </c>
      <c r="F107" s="229"/>
      <c r="G107" s="238" t="s">
        <v>954</v>
      </c>
    </row>
    <row r="108" spans="1:7" ht="12">
      <c r="A108" s="435"/>
      <c r="B108" s="238" t="s">
        <v>199</v>
      </c>
      <c r="C108" s="229" t="s">
        <v>200</v>
      </c>
      <c r="D108" s="229"/>
      <c r="E108" s="229">
        <v>3020</v>
      </c>
      <c r="F108" s="229"/>
      <c r="G108" s="238" t="s">
        <v>954</v>
      </c>
    </row>
    <row r="109" spans="1:7" ht="12">
      <c r="A109" s="435"/>
      <c r="B109" s="238" t="s">
        <v>955</v>
      </c>
      <c r="C109" s="229" t="s">
        <v>92</v>
      </c>
      <c r="D109" s="229"/>
      <c r="E109" s="229">
        <v>3020</v>
      </c>
      <c r="F109" s="229"/>
      <c r="G109" s="238" t="s">
        <v>954</v>
      </c>
    </row>
    <row r="110" spans="1:7" ht="12">
      <c r="A110" s="435"/>
      <c r="B110" s="238"/>
      <c r="C110" s="229"/>
      <c r="D110" s="229"/>
      <c r="E110" s="229"/>
      <c r="F110" s="229"/>
      <c r="G110" s="238"/>
    </row>
    <row r="111" spans="1:7" ht="12">
      <c r="A111" s="435"/>
      <c r="B111" s="238" t="s">
        <v>956</v>
      </c>
      <c r="C111" s="229" t="s">
        <v>957</v>
      </c>
      <c r="D111" s="229"/>
      <c r="E111" s="229">
        <v>8000</v>
      </c>
      <c r="F111" s="229"/>
      <c r="G111" s="238" t="s">
        <v>958</v>
      </c>
    </row>
    <row r="112" spans="1:7" ht="12">
      <c r="A112" s="435"/>
      <c r="B112" s="238" t="s">
        <v>959</v>
      </c>
      <c r="C112" s="229" t="s">
        <v>960</v>
      </c>
      <c r="D112" s="229"/>
      <c r="E112" s="229">
        <v>2000</v>
      </c>
      <c r="F112" s="229"/>
      <c r="G112" s="238" t="s">
        <v>958</v>
      </c>
    </row>
    <row r="113" spans="1:7" ht="12">
      <c r="A113" s="435"/>
      <c r="B113" s="238" t="s">
        <v>961</v>
      </c>
      <c r="C113" s="229" t="s">
        <v>962</v>
      </c>
      <c r="D113" s="229"/>
      <c r="E113" s="229">
        <v>4000</v>
      </c>
      <c r="F113" s="229"/>
      <c r="G113" s="238" t="s">
        <v>958</v>
      </c>
    </row>
    <row r="114" spans="1:7" ht="12">
      <c r="A114" s="435"/>
      <c r="B114" s="238" t="s">
        <v>963</v>
      </c>
      <c r="C114" s="229" t="s">
        <v>964</v>
      </c>
      <c r="D114" s="229"/>
      <c r="E114" s="229">
        <v>15000</v>
      </c>
      <c r="F114" s="229"/>
      <c r="G114" s="238" t="s">
        <v>958</v>
      </c>
    </row>
    <row r="115" spans="1:7" ht="12">
      <c r="A115" s="435"/>
      <c r="B115" s="238" t="s">
        <v>965</v>
      </c>
      <c r="C115" s="229" t="s">
        <v>966</v>
      </c>
      <c r="D115" s="229"/>
      <c r="E115" s="229">
        <v>9200</v>
      </c>
      <c r="F115" s="229"/>
      <c r="G115" s="238" t="s">
        <v>958</v>
      </c>
    </row>
    <row r="116" spans="1:7" ht="12">
      <c r="A116" s="435"/>
      <c r="B116" s="238" t="s">
        <v>967</v>
      </c>
      <c r="C116" s="229" t="s">
        <v>968</v>
      </c>
      <c r="D116" s="229"/>
      <c r="E116" s="229">
        <v>6000</v>
      </c>
      <c r="F116" s="229"/>
      <c r="G116" s="238" t="s">
        <v>958</v>
      </c>
    </row>
    <row r="117" spans="1:7" ht="12">
      <c r="A117" s="435"/>
      <c r="B117" s="238" t="s">
        <v>969</v>
      </c>
      <c r="C117" s="229" t="s">
        <v>970</v>
      </c>
      <c r="D117" s="229"/>
      <c r="E117" s="229">
        <v>2700</v>
      </c>
      <c r="F117" s="229"/>
      <c r="G117" s="238" t="s">
        <v>958</v>
      </c>
    </row>
    <row r="118" spans="1:7" ht="12">
      <c r="A118" s="435"/>
      <c r="B118" s="238" t="s">
        <v>971</v>
      </c>
      <c r="C118" s="229" t="s">
        <v>972</v>
      </c>
      <c r="D118" s="229"/>
      <c r="E118" s="229">
        <v>6200</v>
      </c>
      <c r="F118" s="229"/>
      <c r="G118" s="238" t="s">
        <v>958</v>
      </c>
    </row>
    <row r="119" spans="1:7" ht="12">
      <c r="A119" s="435"/>
      <c r="B119" s="238" t="s">
        <v>763</v>
      </c>
      <c r="C119" s="229" t="s">
        <v>94</v>
      </c>
      <c r="D119" s="229"/>
      <c r="E119" s="229">
        <v>25000</v>
      </c>
      <c r="F119" s="229"/>
      <c r="G119" s="238" t="s">
        <v>958</v>
      </c>
    </row>
    <row r="120" spans="1:7" ht="12">
      <c r="A120" s="435"/>
      <c r="B120" s="238" t="s">
        <v>912</v>
      </c>
      <c r="C120" s="229" t="s">
        <v>80</v>
      </c>
      <c r="D120" s="229"/>
      <c r="E120" s="229">
        <v>600</v>
      </c>
      <c r="F120" s="229"/>
      <c r="G120" s="238" t="s">
        <v>958</v>
      </c>
    </row>
    <row r="121" spans="1:7" ht="12">
      <c r="A121" s="435"/>
      <c r="B121" s="238" t="s">
        <v>973</v>
      </c>
      <c r="C121" s="229" t="s">
        <v>974</v>
      </c>
      <c r="D121" s="229"/>
      <c r="E121" s="229">
        <v>6000</v>
      </c>
      <c r="F121" s="229"/>
      <c r="G121" s="238" t="s">
        <v>958</v>
      </c>
    </row>
    <row r="122" spans="1:7" ht="12">
      <c r="A122" s="435"/>
      <c r="B122" s="238"/>
      <c r="C122" s="229"/>
      <c r="D122" s="229"/>
      <c r="E122" s="229"/>
      <c r="F122" s="229"/>
      <c r="G122" s="238"/>
    </row>
    <row r="123" spans="1:7" ht="12">
      <c r="A123" s="435"/>
      <c r="B123" s="238" t="s">
        <v>956</v>
      </c>
      <c r="C123" s="229" t="s">
        <v>957</v>
      </c>
      <c r="D123" s="229"/>
      <c r="E123" s="229">
        <v>3000</v>
      </c>
      <c r="F123" s="229"/>
      <c r="G123" s="238" t="s">
        <v>975</v>
      </c>
    </row>
    <row r="124" spans="1:7" ht="12">
      <c r="A124" s="435"/>
      <c r="B124" s="238" t="s">
        <v>965</v>
      </c>
      <c r="C124" s="229" t="s">
        <v>966</v>
      </c>
      <c r="D124" s="229"/>
      <c r="E124" s="229">
        <v>5000</v>
      </c>
      <c r="F124" s="229"/>
      <c r="G124" s="238" t="s">
        <v>975</v>
      </c>
    </row>
    <row r="125" spans="1:7" ht="12">
      <c r="A125" s="435"/>
      <c r="B125" s="238" t="s">
        <v>967</v>
      </c>
      <c r="C125" s="229" t="s">
        <v>968</v>
      </c>
      <c r="D125" s="229"/>
      <c r="E125" s="229">
        <v>25000</v>
      </c>
      <c r="F125" s="229"/>
      <c r="G125" s="238" t="s">
        <v>975</v>
      </c>
    </row>
    <row r="126" spans="1:7" ht="12">
      <c r="A126" s="435"/>
      <c r="B126" s="238" t="s">
        <v>969</v>
      </c>
      <c r="C126" s="229" t="s">
        <v>970</v>
      </c>
      <c r="D126" s="229"/>
      <c r="E126" s="229">
        <v>2700</v>
      </c>
      <c r="F126" s="229"/>
      <c r="G126" s="238" t="s">
        <v>975</v>
      </c>
    </row>
    <row r="127" spans="1:7" ht="12">
      <c r="A127" s="435"/>
      <c r="B127" s="238" t="s">
        <v>971</v>
      </c>
      <c r="C127" s="229" t="s">
        <v>972</v>
      </c>
      <c r="D127" s="229"/>
      <c r="E127" s="229">
        <v>6500</v>
      </c>
      <c r="F127" s="229"/>
      <c r="G127" s="238" t="s">
        <v>975</v>
      </c>
    </row>
    <row r="128" spans="1:7" ht="12">
      <c r="A128" s="435"/>
      <c r="B128" s="238" t="s">
        <v>763</v>
      </c>
      <c r="C128" s="229" t="s">
        <v>94</v>
      </c>
      <c r="D128" s="229"/>
      <c r="E128" s="229">
        <f>22320-7920</f>
        <v>14400</v>
      </c>
      <c r="F128" s="229"/>
      <c r="G128" s="238" t="s">
        <v>975</v>
      </c>
    </row>
    <row r="129" spans="1:7" ht="12">
      <c r="A129" s="435"/>
      <c r="B129" s="238" t="s">
        <v>976</v>
      </c>
      <c r="C129" s="229" t="s">
        <v>977</v>
      </c>
      <c r="D129" s="229"/>
      <c r="E129" s="229">
        <v>5000</v>
      </c>
      <c r="F129" s="229"/>
      <c r="G129" s="238" t="s">
        <v>975</v>
      </c>
    </row>
    <row r="130" spans="1:7" ht="12">
      <c r="A130" s="435"/>
      <c r="B130" s="238" t="s">
        <v>912</v>
      </c>
      <c r="C130" s="229" t="s">
        <v>80</v>
      </c>
      <c r="D130" s="229"/>
      <c r="E130" s="229">
        <v>6200</v>
      </c>
      <c r="F130" s="229"/>
      <c r="G130" s="238" t="s">
        <v>975</v>
      </c>
    </row>
    <row r="131" spans="1:7" ht="12">
      <c r="A131" s="435"/>
      <c r="B131" s="238" t="s">
        <v>789</v>
      </c>
      <c r="C131" s="229" t="s">
        <v>858</v>
      </c>
      <c r="D131" s="229"/>
      <c r="E131" s="229">
        <v>7500</v>
      </c>
      <c r="F131" s="229"/>
      <c r="G131" s="238" t="s">
        <v>975</v>
      </c>
    </row>
    <row r="132" ht="12">
      <c r="A132" s="435"/>
    </row>
    <row r="133" spans="1:7" ht="12">
      <c r="A133" s="435"/>
      <c r="B133" s="238" t="s">
        <v>770</v>
      </c>
      <c r="C133" s="229" t="s">
        <v>109</v>
      </c>
      <c r="D133" s="229"/>
      <c r="E133" s="229"/>
      <c r="F133" s="229">
        <v>200000</v>
      </c>
      <c r="G133" s="238" t="s">
        <v>979</v>
      </c>
    </row>
    <row r="134" spans="1:7" ht="12">
      <c r="A134" s="435"/>
      <c r="B134" s="238" t="s">
        <v>984</v>
      </c>
      <c r="C134" s="229" t="s">
        <v>985</v>
      </c>
      <c r="D134" s="229"/>
      <c r="E134" s="229"/>
      <c r="F134" s="229">
        <v>1159613</v>
      </c>
      <c r="G134" s="238" t="s">
        <v>979</v>
      </c>
    </row>
    <row r="135" spans="1:7" ht="12">
      <c r="A135" s="435"/>
      <c r="B135" s="238" t="s">
        <v>982</v>
      </c>
      <c r="C135" s="229" t="s">
        <v>983</v>
      </c>
      <c r="D135" s="229"/>
      <c r="E135" s="229"/>
      <c r="F135" s="229">
        <v>1011000</v>
      </c>
      <c r="G135" s="238" t="s">
        <v>986</v>
      </c>
    </row>
    <row r="136" spans="1:7" ht="12">
      <c r="A136" s="234"/>
      <c r="B136" s="234"/>
      <c r="C136" s="234"/>
      <c r="D136" s="235">
        <f>SUM(D44:D135)</f>
        <v>666000</v>
      </c>
      <c r="E136" s="235">
        <f>SUM(E44:E135)</f>
        <v>1500000</v>
      </c>
      <c r="F136" s="235">
        <f>SUM(F44:F135)</f>
        <v>2370613</v>
      </c>
      <c r="G136" s="235"/>
    </row>
    <row r="138" spans="1:7" ht="12.75">
      <c r="A138" s="428">
        <f>D136+E136+F136</f>
        <v>4536613</v>
      </c>
      <c r="B138" s="428"/>
      <c r="C138" s="428"/>
      <c r="D138" s="428"/>
      <c r="E138" s="428"/>
      <c r="F138" s="428"/>
      <c r="G138" s="428"/>
    </row>
  </sheetData>
  <sheetProtection/>
  <mergeCells count="8">
    <mergeCell ref="A44:A135"/>
    <mergeCell ref="A138:G138"/>
    <mergeCell ref="A1:F1"/>
    <mergeCell ref="B3:C3"/>
    <mergeCell ref="A4:A36"/>
    <mergeCell ref="A39:F39"/>
    <mergeCell ref="A42:G42"/>
    <mergeCell ref="B43:C4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8515625" style="0" customWidth="1"/>
    <col min="3" max="3" width="42.28125" style="0" customWidth="1"/>
    <col min="4" max="4" width="15.421875" style="0" customWidth="1"/>
    <col min="5" max="5" width="22.421875" style="0" customWidth="1"/>
    <col min="6" max="6" width="14.57421875" style="0" customWidth="1"/>
  </cols>
  <sheetData>
    <row r="1" spans="1:6" ht="19.5" customHeight="1">
      <c r="A1" s="437" t="s">
        <v>1021</v>
      </c>
      <c r="B1" s="437"/>
      <c r="C1" s="437"/>
      <c r="D1" s="437"/>
      <c r="E1" s="437"/>
      <c r="F1" s="437"/>
    </row>
    <row r="2" spans="1:6" ht="21">
      <c r="A2" s="227" t="s">
        <v>747</v>
      </c>
      <c r="B2" s="438" t="s">
        <v>748</v>
      </c>
      <c r="C2" s="439"/>
      <c r="D2" s="227" t="s">
        <v>641</v>
      </c>
      <c r="E2" s="227" t="s">
        <v>577</v>
      </c>
      <c r="F2" s="227" t="s">
        <v>642</v>
      </c>
    </row>
    <row r="3" spans="1:6" ht="12">
      <c r="A3" s="440" t="s">
        <v>335</v>
      </c>
      <c r="B3" s="238" t="s">
        <v>978</v>
      </c>
      <c r="C3" s="238" t="s">
        <v>94</v>
      </c>
      <c r="D3" s="229">
        <v>150000</v>
      </c>
      <c r="E3" s="229"/>
      <c r="F3" s="229"/>
    </row>
    <row r="4" spans="1:6" ht="12">
      <c r="A4" s="440"/>
      <c r="B4" s="238" t="s">
        <v>900</v>
      </c>
      <c r="C4" s="238" t="s">
        <v>901</v>
      </c>
      <c r="D4" s="229">
        <v>36000</v>
      </c>
      <c r="E4" s="229"/>
      <c r="F4" s="229"/>
    </row>
    <row r="5" spans="1:6" ht="12">
      <c r="A5" s="440"/>
      <c r="B5" s="238" t="s">
        <v>41</v>
      </c>
      <c r="C5" s="229" t="s">
        <v>42</v>
      </c>
      <c r="D5" s="229"/>
      <c r="E5" s="229">
        <v>175000</v>
      </c>
      <c r="F5" s="229"/>
    </row>
    <row r="6" spans="1:6" ht="12">
      <c r="A6" s="440"/>
      <c r="B6" s="238" t="s">
        <v>135</v>
      </c>
      <c r="C6" s="229" t="s">
        <v>136</v>
      </c>
      <c r="D6" s="229"/>
      <c r="E6" s="229">
        <v>1500</v>
      </c>
      <c r="F6" s="229"/>
    </row>
    <row r="7" spans="1:6" ht="12">
      <c r="A7" s="440"/>
      <c r="B7" s="251" t="s">
        <v>761</v>
      </c>
      <c r="C7" s="229" t="s">
        <v>762</v>
      </c>
      <c r="D7" s="229"/>
      <c r="E7" s="229">
        <v>52500</v>
      </c>
      <c r="F7" s="229"/>
    </row>
    <row r="8" spans="1:6" ht="12">
      <c r="A8" s="440"/>
      <c r="B8" s="251" t="s">
        <v>137</v>
      </c>
      <c r="C8" s="252" t="s">
        <v>138</v>
      </c>
      <c r="D8" s="229"/>
      <c r="E8" s="229">
        <v>5000</v>
      </c>
      <c r="F8" s="229"/>
    </row>
    <row r="9" spans="1:6" ht="12">
      <c r="A9" s="440"/>
      <c r="B9" s="238" t="s">
        <v>49</v>
      </c>
      <c r="C9" s="229" t="s">
        <v>50</v>
      </c>
      <c r="D9" s="229"/>
      <c r="E9" s="229">
        <v>2000</v>
      </c>
      <c r="F9" s="229"/>
    </row>
    <row r="10" spans="1:6" ht="12">
      <c r="A10" s="440"/>
      <c r="B10" s="238" t="s">
        <v>55</v>
      </c>
      <c r="C10" s="229" t="s">
        <v>920</v>
      </c>
      <c r="D10" s="229"/>
      <c r="E10" s="229">
        <v>5000</v>
      </c>
      <c r="F10" s="229"/>
    </row>
    <row r="11" spans="1:6" ht="12">
      <c r="A11" s="440"/>
      <c r="B11" s="238" t="s">
        <v>145</v>
      </c>
      <c r="C11" s="229" t="s">
        <v>921</v>
      </c>
      <c r="D11" s="229"/>
      <c r="E11" s="229">
        <v>1500</v>
      </c>
      <c r="F11" s="229"/>
    </row>
    <row r="12" spans="1:6" ht="12">
      <c r="A12" s="440"/>
      <c r="B12" s="238" t="s">
        <v>738</v>
      </c>
      <c r="C12" s="229" t="s">
        <v>922</v>
      </c>
      <c r="D12" s="229"/>
      <c r="E12" s="229">
        <v>50000</v>
      </c>
      <c r="F12" s="229"/>
    </row>
    <row r="13" spans="1:6" ht="12">
      <c r="A13" s="440"/>
      <c r="B13" s="238" t="s">
        <v>153</v>
      </c>
      <c r="C13" s="229" t="s">
        <v>154</v>
      </c>
      <c r="D13" s="229"/>
      <c r="E13" s="229">
        <v>1000</v>
      </c>
      <c r="F13" s="229"/>
    </row>
    <row r="14" spans="1:6" ht="12">
      <c r="A14" s="440"/>
      <c r="B14" s="238" t="s">
        <v>155</v>
      </c>
      <c r="C14" s="229" t="s">
        <v>156</v>
      </c>
      <c r="D14" s="229"/>
      <c r="E14" s="229">
        <f>29250+12000</f>
        <v>41250</v>
      </c>
      <c r="F14" s="229"/>
    </row>
    <row r="15" spans="1:6" ht="12">
      <c r="A15" s="440"/>
      <c r="B15" s="238" t="s">
        <v>157</v>
      </c>
      <c r="C15" s="229" t="s">
        <v>923</v>
      </c>
      <c r="D15" s="229"/>
      <c r="E15" s="229">
        <f>5000+46665</f>
        <v>51665</v>
      </c>
      <c r="F15" s="229"/>
    </row>
    <row r="16" spans="1:6" ht="12">
      <c r="A16" s="440"/>
      <c r="B16" s="238" t="s">
        <v>732</v>
      </c>
      <c r="C16" s="229" t="s">
        <v>733</v>
      </c>
      <c r="D16" s="229"/>
      <c r="E16" s="229">
        <v>30600</v>
      </c>
      <c r="F16" s="229"/>
    </row>
    <row r="17" spans="1:6" ht="12">
      <c r="A17" s="440"/>
      <c r="B17" s="238" t="s">
        <v>924</v>
      </c>
      <c r="C17" s="229" t="s">
        <v>925</v>
      </c>
      <c r="D17" s="229"/>
      <c r="E17" s="229">
        <v>15000</v>
      </c>
      <c r="F17" s="229"/>
    </row>
    <row r="18" spans="1:6" ht="12">
      <c r="A18" s="440"/>
      <c r="B18" s="238" t="s">
        <v>734</v>
      </c>
      <c r="C18" s="229" t="s">
        <v>926</v>
      </c>
      <c r="D18" s="229"/>
      <c r="E18" s="229">
        <f>2200*12</f>
        <v>26400</v>
      </c>
      <c r="F18" s="229"/>
    </row>
    <row r="19" spans="1:6" ht="12">
      <c r="A19" s="440"/>
      <c r="B19" s="238" t="s">
        <v>927</v>
      </c>
      <c r="C19" s="229" t="s">
        <v>928</v>
      </c>
      <c r="D19" s="229"/>
      <c r="E19" s="229">
        <v>15000</v>
      </c>
      <c r="F19" s="229"/>
    </row>
    <row r="20" spans="1:6" ht="12">
      <c r="A20" s="440"/>
      <c r="B20" s="238" t="s">
        <v>929</v>
      </c>
      <c r="C20" s="229" t="s">
        <v>930</v>
      </c>
      <c r="D20" s="229"/>
      <c r="E20" s="229">
        <v>526585</v>
      </c>
      <c r="F20" s="229"/>
    </row>
    <row r="21" spans="1:6" ht="12">
      <c r="A21" s="440"/>
      <c r="B21" s="238"/>
      <c r="C21" s="229"/>
      <c r="D21" s="229"/>
      <c r="E21" s="229"/>
      <c r="F21" s="229"/>
    </row>
    <row r="22" spans="1:6" ht="12">
      <c r="A22" s="440"/>
      <c r="B22" s="238" t="s">
        <v>770</v>
      </c>
      <c r="C22" s="229" t="s">
        <v>109</v>
      </c>
      <c r="D22" s="229"/>
      <c r="E22" s="229"/>
      <c r="F22" s="229">
        <v>200000</v>
      </c>
    </row>
    <row r="23" spans="1:6" ht="12">
      <c r="A23" s="440"/>
      <c r="B23" s="238" t="s">
        <v>984</v>
      </c>
      <c r="C23" s="229" t="s">
        <v>985</v>
      </c>
      <c r="D23" s="229"/>
      <c r="E23" s="229"/>
      <c r="F23" s="229">
        <v>1159613</v>
      </c>
    </row>
    <row r="24" spans="1:6" ht="12">
      <c r="A24" s="253"/>
      <c r="B24" s="253"/>
      <c r="C24" s="253"/>
      <c r="D24" s="254">
        <f>SUM(D3:D23)</f>
        <v>186000</v>
      </c>
      <c r="E24" s="254">
        <f>SUM(E3:E23)</f>
        <v>1000000</v>
      </c>
      <c r="F24" s="254">
        <f>SUM(F3:F23)</f>
        <v>1359613</v>
      </c>
    </row>
    <row r="25" spans="1:6" ht="12">
      <c r="A25" s="230"/>
      <c r="B25" s="230"/>
      <c r="C25" s="230"/>
      <c r="D25" s="255"/>
      <c r="E25" s="255"/>
      <c r="F25" s="255"/>
    </row>
    <row r="26" spans="1:6" ht="12">
      <c r="A26" s="432" t="s">
        <v>989</v>
      </c>
      <c r="B26" s="238" t="s">
        <v>41</v>
      </c>
      <c r="C26" s="229" t="s">
        <v>42</v>
      </c>
      <c r="D26" s="229"/>
      <c r="E26" s="229">
        <v>20000</v>
      </c>
      <c r="F26" s="229"/>
    </row>
    <row r="27" spans="1:6" ht="12">
      <c r="A27" s="432"/>
      <c r="B27" s="238" t="s">
        <v>43</v>
      </c>
      <c r="C27" s="229" t="s">
        <v>44</v>
      </c>
      <c r="D27" s="229"/>
      <c r="E27" s="229">
        <v>30000</v>
      </c>
      <c r="F27" s="229"/>
    </row>
    <row r="28" spans="1:6" ht="12">
      <c r="A28" s="432"/>
      <c r="B28" s="238" t="s">
        <v>135</v>
      </c>
      <c r="C28" s="229" t="s">
        <v>136</v>
      </c>
      <c r="D28" s="229"/>
      <c r="E28" s="229">
        <v>1000</v>
      </c>
      <c r="F28" s="229"/>
    </row>
    <row r="29" spans="1:6" ht="12">
      <c r="A29" s="432"/>
      <c r="B29" s="238" t="s">
        <v>137</v>
      </c>
      <c r="C29" s="229" t="s">
        <v>138</v>
      </c>
      <c r="D29" s="229"/>
      <c r="E29" s="229">
        <v>56000</v>
      </c>
      <c r="F29" s="229"/>
    </row>
    <row r="30" spans="1:6" ht="12">
      <c r="A30" s="432"/>
      <c r="B30" s="238" t="s">
        <v>49</v>
      </c>
      <c r="C30" s="229" t="s">
        <v>50</v>
      </c>
      <c r="D30" s="229"/>
      <c r="E30" s="229">
        <v>80000</v>
      </c>
      <c r="F30" s="229"/>
    </row>
    <row r="31" spans="1:6" ht="12">
      <c r="A31" s="432"/>
      <c r="B31" s="238" t="s">
        <v>59</v>
      </c>
      <c r="C31" s="229" t="s">
        <v>60</v>
      </c>
      <c r="D31" s="229"/>
      <c r="E31" s="229">
        <v>15000</v>
      </c>
      <c r="F31" s="229"/>
    </row>
    <row r="32" spans="1:6" ht="12">
      <c r="A32" s="432"/>
      <c r="B32" s="238" t="s">
        <v>990</v>
      </c>
      <c r="C32" s="229" t="s">
        <v>991</v>
      </c>
      <c r="D32" s="229"/>
      <c r="E32" s="229">
        <v>6000</v>
      </c>
      <c r="F32" s="229"/>
    </row>
    <row r="33" spans="1:6" ht="12">
      <c r="A33" s="432"/>
      <c r="B33" s="238" t="s">
        <v>61</v>
      </c>
      <c r="C33" s="229" t="s">
        <v>992</v>
      </c>
      <c r="D33" s="229"/>
      <c r="E33" s="229">
        <v>90000</v>
      </c>
      <c r="F33" s="229"/>
    </row>
    <row r="34" spans="1:6" ht="12">
      <c r="A34" s="432"/>
      <c r="B34" s="251" t="s">
        <v>761</v>
      </c>
      <c r="C34" s="252" t="s">
        <v>762</v>
      </c>
      <c r="D34" s="229"/>
      <c r="E34" s="229">
        <v>4400</v>
      </c>
      <c r="F34" s="229"/>
    </row>
    <row r="35" spans="1:6" ht="12">
      <c r="A35" s="432"/>
      <c r="B35" s="238" t="s">
        <v>75</v>
      </c>
      <c r="C35" s="229" t="s">
        <v>76</v>
      </c>
      <c r="D35" s="229"/>
      <c r="E35" s="229">
        <v>5000</v>
      </c>
      <c r="F35" s="229"/>
    </row>
    <row r="36" spans="1:6" ht="12">
      <c r="A36" s="432"/>
      <c r="B36" s="238" t="s">
        <v>993</v>
      </c>
      <c r="C36" s="229" t="s">
        <v>994</v>
      </c>
      <c r="D36" s="229"/>
      <c r="E36" s="229">
        <v>23000</v>
      </c>
      <c r="F36" s="229"/>
    </row>
    <row r="37" spans="1:6" ht="12">
      <c r="A37" s="432"/>
      <c r="B37" s="238" t="s">
        <v>153</v>
      </c>
      <c r="C37" s="229" t="s">
        <v>154</v>
      </c>
      <c r="D37" s="229"/>
      <c r="E37" s="229">
        <v>5000</v>
      </c>
      <c r="F37" s="229"/>
    </row>
    <row r="38" spans="1:6" ht="12">
      <c r="A38" s="432"/>
      <c r="B38" s="238" t="s">
        <v>155</v>
      </c>
      <c r="C38" s="229" t="s">
        <v>156</v>
      </c>
      <c r="D38" s="229"/>
      <c r="E38" s="229">
        <v>20000</v>
      </c>
      <c r="F38" s="229"/>
    </row>
    <row r="39" spans="1:6" ht="12">
      <c r="A39" s="432"/>
      <c r="B39" s="238" t="s">
        <v>157</v>
      </c>
      <c r="C39" s="229" t="s">
        <v>923</v>
      </c>
      <c r="D39" s="229"/>
      <c r="E39" s="229">
        <f>8000+41600</f>
        <v>49600</v>
      </c>
      <c r="F39" s="229"/>
    </row>
    <row r="40" spans="1:6" ht="12">
      <c r="A40" s="432"/>
      <c r="B40" s="238" t="s">
        <v>169</v>
      </c>
      <c r="C40" s="229" t="s">
        <v>170</v>
      </c>
      <c r="D40" s="229"/>
      <c r="E40" s="229">
        <v>2000</v>
      </c>
      <c r="F40" s="229"/>
    </row>
    <row r="41" spans="1:6" ht="12">
      <c r="A41" s="432"/>
      <c r="B41" s="238" t="s">
        <v>527</v>
      </c>
      <c r="C41" s="229" t="s">
        <v>995</v>
      </c>
      <c r="D41" s="229"/>
      <c r="E41" s="229">
        <v>60000</v>
      </c>
      <c r="F41" s="229"/>
    </row>
    <row r="42" spans="1:6" ht="12">
      <c r="A42" s="432"/>
      <c r="B42" s="238" t="s">
        <v>732</v>
      </c>
      <c r="C42" s="229" t="s">
        <v>733</v>
      </c>
      <c r="D42" s="229"/>
      <c r="E42" s="229">
        <v>5000</v>
      </c>
      <c r="F42" s="229"/>
    </row>
    <row r="43" spans="1:6" ht="12">
      <c r="A43" s="432"/>
      <c r="B43" s="238" t="s">
        <v>924</v>
      </c>
      <c r="C43" s="229" t="s">
        <v>996</v>
      </c>
      <c r="D43" s="229"/>
      <c r="E43" s="229">
        <v>180000</v>
      </c>
      <c r="F43" s="229"/>
    </row>
    <row r="44" spans="1:6" ht="12">
      <c r="A44" s="432"/>
      <c r="B44" s="238" t="s">
        <v>734</v>
      </c>
      <c r="C44" s="229" t="s">
        <v>997</v>
      </c>
      <c r="D44" s="229"/>
      <c r="E44" s="229">
        <f>(2500*12)+(1500*12)</f>
        <v>48000</v>
      </c>
      <c r="F44" s="229"/>
    </row>
    <row r="45" spans="1:6" ht="12">
      <c r="A45" s="253"/>
      <c r="B45" s="253"/>
      <c r="C45" s="253"/>
      <c r="D45" s="254">
        <f>SUM(D26:D44)</f>
        <v>0</v>
      </c>
      <c r="E45" s="254">
        <f>SUM(E26:E44)</f>
        <v>700000</v>
      </c>
      <c r="F45" s="254">
        <f>SUM(F26:F44)</f>
        <v>0</v>
      </c>
    </row>
    <row r="46" spans="1:6" ht="12">
      <c r="A46" s="256"/>
      <c r="B46" s="256"/>
      <c r="C46" s="256"/>
      <c r="D46" s="257"/>
      <c r="E46" s="257"/>
      <c r="F46" s="257"/>
    </row>
    <row r="47" spans="1:6" ht="12">
      <c r="A47" s="234"/>
      <c r="B47" s="234"/>
      <c r="C47" s="234"/>
      <c r="D47" s="235">
        <f>D45+D24</f>
        <v>186000</v>
      </c>
      <c r="E47" s="235">
        <f>E45+E24</f>
        <v>1700000</v>
      </c>
      <c r="F47" s="235">
        <f>F45+F24</f>
        <v>1359613</v>
      </c>
    </row>
    <row r="48" spans="1:6" ht="12">
      <c r="A48" s="230"/>
      <c r="B48" s="230"/>
      <c r="C48" s="230"/>
      <c r="D48" s="230"/>
      <c r="E48" s="230"/>
      <c r="F48" s="230"/>
    </row>
    <row r="49" spans="1:6" ht="12.75">
      <c r="A49" s="428">
        <f>D47+E47+F47</f>
        <v>3245613</v>
      </c>
      <c r="B49" s="428"/>
      <c r="C49" s="428"/>
      <c r="D49" s="428"/>
      <c r="E49" s="428"/>
      <c r="F49" s="428"/>
    </row>
  </sheetData>
  <sheetProtection/>
  <mergeCells count="5">
    <mergeCell ref="A1:F1"/>
    <mergeCell ref="B2:C2"/>
    <mergeCell ref="A3:A23"/>
    <mergeCell ref="A26:A44"/>
    <mergeCell ref="A49:F4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3"/>
  <sheetViews>
    <sheetView zoomScale="81" zoomScaleNormal="81" zoomScalePageLayoutView="0" workbookViewId="0" topLeftCell="A1">
      <selection activeCell="K81" sqref="A78:K81"/>
    </sheetView>
  </sheetViews>
  <sheetFormatPr defaultColWidth="11.421875" defaultRowHeight="12.75"/>
  <cols>
    <col min="1" max="1" width="17.8515625" style="0" customWidth="1"/>
    <col min="2" max="2" width="39.8515625" style="0" customWidth="1"/>
    <col min="3" max="3" width="15.28125" style="0" customWidth="1"/>
    <col min="4" max="4" width="16.28125" style="0" customWidth="1"/>
    <col min="5" max="5" width="13.421875" style="0" customWidth="1"/>
  </cols>
  <sheetData>
    <row r="1" spans="1:6" ht="12.75">
      <c r="A1" s="425" t="s">
        <v>1205</v>
      </c>
      <c r="B1" s="425"/>
      <c r="C1" s="425"/>
      <c r="D1" s="425"/>
      <c r="E1" s="425"/>
      <c r="F1" s="425"/>
    </row>
    <row r="2" spans="1:6" ht="12" customHeight="1">
      <c r="A2" s="426" t="s">
        <v>1206</v>
      </c>
      <c r="B2" s="426"/>
      <c r="C2" s="426"/>
      <c r="D2" s="426"/>
      <c r="E2" s="426"/>
      <c r="F2" s="426"/>
    </row>
    <row r="3" spans="1:6" ht="12" customHeight="1">
      <c r="A3" s="426" t="s">
        <v>897</v>
      </c>
      <c r="B3" s="426"/>
      <c r="C3" s="426"/>
      <c r="D3" s="426"/>
      <c r="E3" s="426"/>
      <c r="F3" s="426"/>
    </row>
    <row r="4" spans="1:6" ht="12.75">
      <c r="A4" s="242"/>
      <c r="B4" s="242"/>
      <c r="C4" s="242"/>
      <c r="D4" s="242"/>
      <c r="E4" s="242"/>
      <c r="F4" s="242"/>
    </row>
    <row r="6" spans="1:6" ht="8.25" customHeight="1">
      <c r="A6" s="441" t="s">
        <v>748</v>
      </c>
      <c r="B6" s="441"/>
      <c r="C6" s="260" t="s">
        <v>1024</v>
      </c>
      <c r="D6" s="260" t="s">
        <v>1024</v>
      </c>
      <c r="E6" s="260" t="s">
        <v>1024</v>
      </c>
      <c r="F6" s="442" t="s">
        <v>637</v>
      </c>
    </row>
    <row r="7" spans="1:6" ht="8.25" customHeight="1">
      <c r="A7" s="441"/>
      <c r="B7" s="441"/>
      <c r="C7" s="260" t="s">
        <v>1025</v>
      </c>
      <c r="D7" s="260" t="s">
        <v>1026</v>
      </c>
      <c r="E7" s="260" t="s">
        <v>617</v>
      </c>
      <c r="F7" s="442"/>
    </row>
    <row r="8" spans="1:6" ht="8.25" customHeight="1">
      <c r="A8" s="441"/>
      <c r="B8" s="441"/>
      <c r="C8" s="260"/>
      <c r="D8" s="260" t="s">
        <v>1027</v>
      </c>
      <c r="E8" s="260"/>
      <c r="F8" s="442"/>
    </row>
    <row r="9" spans="1:6" s="271" customFormat="1" ht="12">
      <c r="A9" s="269" t="s">
        <v>1028</v>
      </c>
      <c r="B9" s="269"/>
      <c r="C9" s="270">
        <f>SUM(C10:C93)</f>
        <v>110655634</v>
      </c>
      <c r="D9" s="270">
        <f>SUM(D10:D93)</f>
        <v>13680482</v>
      </c>
      <c r="E9" s="270">
        <f>SUM(E10:E93)</f>
        <v>0</v>
      </c>
      <c r="F9" s="270">
        <f>SUM(F10:F93)</f>
        <v>124336116</v>
      </c>
    </row>
    <row r="10" spans="1:6" ht="12">
      <c r="A10" s="267" t="s">
        <v>1029</v>
      </c>
      <c r="B10" s="267" t="s">
        <v>1030</v>
      </c>
      <c r="C10" s="268">
        <v>4831632</v>
      </c>
      <c r="D10" s="268">
        <v>0</v>
      </c>
      <c r="E10" s="268">
        <v>0</v>
      </c>
      <c r="F10" s="268">
        <v>4831632</v>
      </c>
    </row>
    <row r="11" spans="1:6" ht="12">
      <c r="A11" s="267" t="s">
        <v>1031</v>
      </c>
      <c r="B11" s="267" t="s">
        <v>1032</v>
      </c>
      <c r="C11" s="268">
        <v>840000</v>
      </c>
      <c r="D11" s="268">
        <v>0</v>
      </c>
      <c r="E11" s="268">
        <v>0</v>
      </c>
      <c r="F11" s="268">
        <v>840000</v>
      </c>
    </row>
    <row r="12" spans="1:6" ht="12">
      <c r="A12" s="267" t="s">
        <v>1033</v>
      </c>
      <c r="B12" s="267" t="s">
        <v>1034</v>
      </c>
      <c r="C12" s="268">
        <v>5848920</v>
      </c>
      <c r="D12" s="268">
        <v>0</v>
      </c>
      <c r="E12" s="268">
        <v>0</v>
      </c>
      <c r="F12" s="268">
        <v>5848920</v>
      </c>
    </row>
    <row r="13" spans="1:6" ht="12">
      <c r="A13" s="267" t="s">
        <v>1035</v>
      </c>
      <c r="B13" s="267" t="s">
        <v>1036</v>
      </c>
      <c r="C13" s="268">
        <v>0</v>
      </c>
      <c r="D13" s="268">
        <v>650500</v>
      </c>
      <c r="E13" s="268">
        <v>0</v>
      </c>
      <c r="F13" s="268">
        <v>650500</v>
      </c>
    </row>
    <row r="14" spans="1:6" ht="12">
      <c r="A14" s="267" t="s">
        <v>1037</v>
      </c>
      <c r="B14" s="267" t="s">
        <v>1038</v>
      </c>
      <c r="C14" s="268">
        <v>56364</v>
      </c>
      <c r="D14" s="268">
        <v>0</v>
      </c>
      <c r="E14" s="268">
        <v>0</v>
      </c>
      <c r="F14" s="268">
        <v>56364</v>
      </c>
    </row>
    <row r="15" spans="1:6" ht="12">
      <c r="A15" s="267" t="s">
        <v>1039</v>
      </c>
      <c r="B15" s="267" t="s">
        <v>1038</v>
      </c>
      <c r="C15" s="268">
        <v>55124836</v>
      </c>
      <c r="D15" s="268">
        <v>0</v>
      </c>
      <c r="E15" s="268">
        <v>0</v>
      </c>
      <c r="F15" s="268">
        <v>55124836</v>
      </c>
    </row>
    <row r="16" spans="1:6" ht="12">
      <c r="A16" s="267" t="s">
        <v>1040</v>
      </c>
      <c r="B16" s="267" t="s">
        <v>1036</v>
      </c>
      <c r="C16" s="268">
        <v>0</v>
      </c>
      <c r="D16" s="268">
        <v>960000</v>
      </c>
      <c r="E16" s="268">
        <v>0</v>
      </c>
      <c r="F16" s="268">
        <v>960000</v>
      </c>
    </row>
    <row r="17" spans="1:6" ht="12">
      <c r="A17" s="267" t="s">
        <v>1041</v>
      </c>
      <c r="B17" s="267" t="s">
        <v>22</v>
      </c>
      <c r="C17" s="268">
        <v>905090</v>
      </c>
      <c r="D17" s="268">
        <v>0</v>
      </c>
      <c r="E17" s="268">
        <v>0</v>
      </c>
      <c r="F17" s="268">
        <v>905090</v>
      </c>
    </row>
    <row r="18" spans="1:6" ht="12">
      <c r="A18" s="267" t="s">
        <v>1042</v>
      </c>
      <c r="B18" s="267" t="s">
        <v>1043</v>
      </c>
      <c r="C18" s="268">
        <v>498460</v>
      </c>
      <c r="D18" s="268">
        <v>0</v>
      </c>
      <c r="E18" s="268">
        <v>0</v>
      </c>
      <c r="F18" s="268">
        <v>498460</v>
      </c>
    </row>
    <row r="19" spans="1:6" ht="12">
      <c r="A19" s="267" t="s">
        <v>1044</v>
      </c>
      <c r="B19" s="267" t="s">
        <v>1045</v>
      </c>
      <c r="C19" s="268">
        <v>395488</v>
      </c>
      <c r="D19" s="268">
        <v>0</v>
      </c>
      <c r="E19" s="268">
        <v>0</v>
      </c>
      <c r="F19" s="268">
        <v>395488</v>
      </c>
    </row>
    <row r="20" spans="1:6" ht="12">
      <c r="A20" s="267" t="s">
        <v>1046</v>
      </c>
      <c r="B20" s="267" t="s">
        <v>1047</v>
      </c>
      <c r="C20" s="268">
        <v>201676</v>
      </c>
      <c r="D20" s="268">
        <v>0</v>
      </c>
      <c r="E20" s="268">
        <v>0</v>
      </c>
      <c r="F20" s="268">
        <v>201676</v>
      </c>
    </row>
    <row r="21" spans="1:6" ht="12">
      <c r="A21" s="267" t="s">
        <v>1048</v>
      </c>
      <c r="B21" s="267" t="s">
        <v>1049</v>
      </c>
      <c r="C21" s="268">
        <v>26920</v>
      </c>
      <c r="D21" s="268">
        <v>0</v>
      </c>
      <c r="E21" s="268">
        <v>0</v>
      </c>
      <c r="F21" s="268">
        <v>26920</v>
      </c>
    </row>
    <row r="22" spans="1:6" ht="12">
      <c r="A22" s="267" t="s">
        <v>1050</v>
      </c>
      <c r="B22" s="267" t="s">
        <v>1051</v>
      </c>
      <c r="C22" s="268">
        <v>6446285</v>
      </c>
      <c r="D22" s="268">
        <v>0</v>
      </c>
      <c r="E22" s="268">
        <v>0</v>
      </c>
      <c r="F22" s="268">
        <v>6446285</v>
      </c>
    </row>
    <row r="23" spans="1:6" ht="12">
      <c r="A23" s="267" t="s">
        <v>1052</v>
      </c>
      <c r="B23" s="267" t="s">
        <v>1053</v>
      </c>
      <c r="C23" s="268">
        <v>5483971</v>
      </c>
      <c r="D23" s="268">
        <v>0</v>
      </c>
      <c r="E23" s="268">
        <v>0</v>
      </c>
      <c r="F23" s="268">
        <v>5483971</v>
      </c>
    </row>
    <row r="24" spans="1:6" ht="12">
      <c r="A24" s="267" t="s">
        <v>1054</v>
      </c>
      <c r="B24" s="267" t="s">
        <v>1055</v>
      </c>
      <c r="C24" s="268">
        <v>10637039</v>
      </c>
      <c r="D24" s="268">
        <v>0</v>
      </c>
      <c r="E24" s="268">
        <v>0</v>
      </c>
      <c r="F24" s="268">
        <v>10637039</v>
      </c>
    </row>
    <row r="25" spans="1:6" ht="12">
      <c r="A25" s="267" t="s">
        <v>1056</v>
      </c>
      <c r="B25" s="267" t="s">
        <v>1057</v>
      </c>
      <c r="C25" s="268">
        <v>480000</v>
      </c>
      <c r="D25" s="268">
        <v>0</v>
      </c>
      <c r="E25" s="268">
        <v>0</v>
      </c>
      <c r="F25" s="268">
        <v>480000</v>
      </c>
    </row>
    <row r="26" spans="1:6" ht="12">
      <c r="A26" s="267" t="s">
        <v>1058</v>
      </c>
      <c r="B26" s="267" t="s">
        <v>1059</v>
      </c>
      <c r="C26" s="268">
        <v>824583</v>
      </c>
      <c r="D26" s="268">
        <v>0</v>
      </c>
      <c r="E26" s="268">
        <v>0</v>
      </c>
      <c r="F26" s="268">
        <v>824583</v>
      </c>
    </row>
    <row r="27" spans="1:6" ht="12">
      <c r="A27" s="267" t="s">
        <v>1060</v>
      </c>
      <c r="B27" s="267" t="s">
        <v>1061</v>
      </c>
      <c r="C27" s="268">
        <v>170000</v>
      </c>
      <c r="D27" s="268">
        <v>0</v>
      </c>
      <c r="E27" s="268">
        <v>0</v>
      </c>
      <c r="F27" s="268">
        <v>170000</v>
      </c>
    </row>
    <row r="28" spans="1:6" ht="12">
      <c r="A28" s="267" t="s">
        <v>1062</v>
      </c>
      <c r="B28" s="267" t="s">
        <v>1063</v>
      </c>
      <c r="C28" s="268">
        <v>205000</v>
      </c>
      <c r="D28" s="268">
        <v>536780</v>
      </c>
      <c r="E28" s="268">
        <v>0</v>
      </c>
      <c r="F28" s="268">
        <v>741780</v>
      </c>
    </row>
    <row r="29" spans="1:6" ht="12">
      <c r="A29" s="267" t="s">
        <v>1064</v>
      </c>
      <c r="B29" s="267" t="s">
        <v>1065</v>
      </c>
      <c r="C29" s="268">
        <v>0</v>
      </c>
      <c r="D29" s="268">
        <v>23400</v>
      </c>
      <c r="E29" s="268">
        <v>0</v>
      </c>
      <c r="F29" s="268">
        <v>23400</v>
      </c>
    </row>
    <row r="30" spans="1:6" ht="12">
      <c r="A30" s="267" t="s">
        <v>1066</v>
      </c>
      <c r="B30" s="267" t="s">
        <v>1067</v>
      </c>
      <c r="C30" s="268">
        <v>0</v>
      </c>
      <c r="D30" s="268">
        <v>73350</v>
      </c>
      <c r="E30" s="268">
        <v>0</v>
      </c>
      <c r="F30" s="268">
        <v>73350</v>
      </c>
    </row>
    <row r="31" spans="1:6" ht="12">
      <c r="A31" s="267" t="s">
        <v>1068</v>
      </c>
      <c r="B31" s="267" t="s">
        <v>1069</v>
      </c>
      <c r="C31" s="268">
        <v>0</v>
      </c>
      <c r="D31" s="268">
        <v>140000</v>
      </c>
      <c r="E31" s="268">
        <v>0</v>
      </c>
      <c r="F31" s="268">
        <v>140000</v>
      </c>
    </row>
    <row r="32" spans="1:6" ht="12">
      <c r="A32" s="267" t="s">
        <v>1070</v>
      </c>
      <c r="B32" s="267" t="s">
        <v>48</v>
      </c>
      <c r="C32" s="268">
        <v>0</v>
      </c>
      <c r="D32" s="268">
        <v>10000</v>
      </c>
      <c r="E32" s="268">
        <v>0</v>
      </c>
      <c r="F32" s="268">
        <v>10000</v>
      </c>
    </row>
    <row r="33" spans="1:6" ht="12">
      <c r="A33" s="267" t="s">
        <v>1071</v>
      </c>
      <c r="B33" s="267" t="s">
        <v>1072</v>
      </c>
      <c r="C33" s="268">
        <v>800</v>
      </c>
      <c r="D33" s="268">
        <v>184559</v>
      </c>
      <c r="E33" s="268">
        <v>0</v>
      </c>
      <c r="F33" s="268">
        <v>185359</v>
      </c>
    </row>
    <row r="34" spans="1:6" ht="12">
      <c r="A34" s="267" t="s">
        <v>1073</v>
      </c>
      <c r="B34" s="267" t="s">
        <v>1074</v>
      </c>
      <c r="C34" s="268">
        <v>3500</v>
      </c>
      <c r="D34" s="268">
        <v>1044704</v>
      </c>
      <c r="E34" s="268">
        <v>0</v>
      </c>
      <c r="F34" s="268">
        <v>1048204</v>
      </c>
    </row>
    <row r="35" spans="1:6" ht="12">
      <c r="A35" s="267" t="s">
        <v>1075</v>
      </c>
      <c r="B35" s="267" t="s">
        <v>1076</v>
      </c>
      <c r="C35" s="268">
        <v>230000</v>
      </c>
      <c r="D35" s="268">
        <v>182000</v>
      </c>
      <c r="E35" s="268">
        <v>0</v>
      </c>
      <c r="F35" s="268">
        <v>412000</v>
      </c>
    </row>
    <row r="36" spans="1:6" ht="12">
      <c r="A36" s="267" t="s">
        <v>1077</v>
      </c>
      <c r="B36" s="267" t="s">
        <v>1078</v>
      </c>
      <c r="C36" s="268">
        <v>0</v>
      </c>
      <c r="D36" s="268">
        <v>560</v>
      </c>
      <c r="E36" s="268">
        <v>0</v>
      </c>
      <c r="F36" s="268">
        <v>560</v>
      </c>
    </row>
    <row r="37" spans="1:6" ht="12">
      <c r="A37" s="267" t="s">
        <v>1079</v>
      </c>
      <c r="B37" s="267" t="s">
        <v>1080</v>
      </c>
      <c r="C37" s="268">
        <v>0</v>
      </c>
      <c r="D37" s="268">
        <v>32000</v>
      </c>
      <c r="E37" s="268">
        <v>0</v>
      </c>
      <c r="F37" s="268">
        <v>32000</v>
      </c>
    </row>
    <row r="38" spans="1:6" ht="12">
      <c r="A38" s="267" t="s">
        <v>1081</v>
      </c>
      <c r="B38" s="267" t="s">
        <v>1082</v>
      </c>
      <c r="C38" s="268">
        <v>0</v>
      </c>
      <c r="D38" s="268">
        <v>49000</v>
      </c>
      <c r="E38" s="268">
        <v>0</v>
      </c>
      <c r="F38" s="268">
        <v>49000</v>
      </c>
    </row>
    <row r="39" spans="1:6" ht="12">
      <c r="A39" s="267" t="s">
        <v>1083</v>
      </c>
      <c r="B39" s="267" t="s">
        <v>1084</v>
      </c>
      <c r="C39" s="268">
        <v>0</v>
      </c>
      <c r="D39" s="268">
        <v>5000</v>
      </c>
      <c r="E39" s="268">
        <v>0</v>
      </c>
      <c r="F39" s="268">
        <v>5000</v>
      </c>
    </row>
    <row r="40" spans="1:6" ht="12">
      <c r="A40" s="267" t="s">
        <v>1085</v>
      </c>
      <c r="B40" s="267" t="s">
        <v>510</v>
      </c>
      <c r="C40" s="268">
        <v>50000</v>
      </c>
      <c r="D40" s="268">
        <v>110000</v>
      </c>
      <c r="E40" s="268">
        <v>0</v>
      </c>
      <c r="F40" s="268">
        <v>160000</v>
      </c>
    </row>
    <row r="41" spans="1:6" ht="12">
      <c r="A41" s="267" t="s">
        <v>1086</v>
      </c>
      <c r="B41" s="267" t="s">
        <v>60</v>
      </c>
      <c r="C41" s="268">
        <v>0</v>
      </c>
      <c r="D41" s="268">
        <v>40000</v>
      </c>
      <c r="E41" s="268">
        <v>0</v>
      </c>
      <c r="F41" s="268">
        <v>40000</v>
      </c>
    </row>
    <row r="42" spans="1:6" ht="12">
      <c r="A42" s="267" t="s">
        <v>1087</v>
      </c>
      <c r="B42" s="267" t="s">
        <v>917</v>
      </c>
      <c r="C42" s="268">
        <v>175000</v>
      </c>
      <c r="D42" s="268">
        <v>393760</v>
      </c>
      <c r="E42" s="268">
        <v>0</v>
      </c>
      <c r="F42" s="268">
        <v>568760</v>
      </c>
    </row>
    <row r="43" spans="1:6" ht="12">
      <c r="A43" s="267" t="s">
        <v>1088</v>
      </c>
      <c r="B43" s="267" t="s">
        <v>1089</v>
      </c>
      <c r="C43" s="268">
        <v>0</v>
      </c>
      <c r="D43" s="268">
        <v>1041944</v>
      </c>
      <c r="E43" s="268">
        <v>0</v>
      </c>
      <c r="F43" s="268">
        <v>1041944</v>
      </c>
    </row>
    <row r="44" spans="1:6" ht="12">
      <c r="A44" s="267" t="s">
        <v>1090</v>
      </c>
      <c r="B44" s="267" t="s">
        <v>1091</v>
      </c>
      <c r="C44" s="268">
        <v>0</v>
      </c>
      <c r="D44" s="268">
        <v>15000</v>
      </c>
      <c r="E44" s="268">
        <v>0</v>
      </c>
      <c r="F44" s="268">
        <v>15000</v>
      </c>
    </row>
    <row r="45" spans="1:6" ht="12">
      <c r="A45" s="267" t="s">
        <v>1092</v>
      </c>
      <c r="B45" s="267" t="s">
        <v>1093</v>
      </c>
      <c r="C45" s="268">
        <v>0</v>
      </c>
      <c r="D45" s="268">
        <v>19000</v>
      </c>
      <c r="E45" s="268">
        <v>0</v>
      </c>
      <c r="F45" s="268">
        <v>19000</v>
      </c>
    </row>
    <row r="46" spans="1:6" ht="12">
      <c r="A46" s="267" t="s">
        <v>1094</v>
      </c>
      <c r="B46" s="267" t="s">
        <v>1095</v>
      </c>
      <c r="C46" s="268">
        <v>0</v>
      </c>
      <c r="D46" s="268">
        <v>50000</v>
      </c>
      <c r="E46" s="268">
        <v>0</v>
      </c>
      <c r="F46" s="268">
        <v>50000</v>
      </c>
    </row>
    <row r="47" spans="1:6" ht="12">
      <c r="A47" s="267" t="s">
        <v>1096</v>
      </c>
      <c r="B47" s="267" t="s">
        <v>1097</v>
      </c>
      <c r="C47" s="268">
        <v>0</v>
      </c>
      <c r="D47" s="268">
        <v>6000</v>
      </c>
      <c r="E47" s="268">
        <v>0</v>
      </c>
      <c r="F47" s="268">
        <v>6000</v>
      </c>
    </row>
    <row r="48" spans="1:6" ht="12">
      <c r="A48" s="267" t="s">
        <v>1098</v>
      </c>
      <c r="B48" s="267" t="s">
        <v>1099</v>
      </c>
      <c r="C48" s="268">
        <v>0</v>
      </c>
      <c r="D48" s="268">
        <v>15000</v>
      </c>
      <c r="E48" s="268">
        <v>0</v>
      </c>
      <c r="F48" s="268">
        <v>15000</v>
      </c>
    </row>
    <row r="49" spans="1:6" ht="12">
      <c r="A49" s="267" t="s">
        <v>1100</v>
      </c>
      <c r="B49" s="267" t="s">
        <v>1101</v>
      </c>
      <c r="C49" s="268">
        <v>0</v>
      </c>
      <c r="D49" s="268">
        <v>15000</v>
      </c>
      <c r="E49" s="268">
        <v>0</v>
      </c>
      <c r="F49" s="268">
        <v>15000</v>
      </c>
    </row>
    <row r="50" spans="1:6" ht="12">
      <c r="A50" s="267" t="s">
        <v>1102</v>
      </c>
      <c r="B50" s="267" t="s">
        <v>1103</v>
      </c>
      <c r="C50" s="268">
        <v>0</v>
      </c>
      <c r="D50" s="268">
        <v>15000</v>
      </c>
      <c r="E50" s="268">
        <v>0</v>
      </c>
      <c r="F50" s="268">
        <v>15000</v>
      </c>
    </row>
    <row r="51" spans="1:6" ht="12">
      <c r="A51" s="267" t="s">
        <v>1104</v>
      </c>
      <c r="B51" s="267" t="s">
        <v>1105</v>
      </c>
      <c r="C51" s="268">
        <v>50000</v>
      </c>
      <c r="D51" s="268">
        <v>55000</v>
      </c>
      <c r="E51" s="268">
        <v>0</v>
      </c>
      <c r="F51" s="268">
        <v>105000</v>
      </c>
    </row>
    <row r="52" spans="1:6" ht="12">
      <c r="A52" s="267" t="s">
        <v>1106</v>
      </c>
      <c r="B52" s="267" t="s">
        <v>1107</v>
      </c>
      <c r="C52" s="268">
        <v>50000</v>
      </c>
      <c r="D52" s="268">
        <v>65000</v>
      </c>
      <c r="E52" s="268">
        <v>0</v>
      </c>
      <c r="F52" s="268">
        <v>115000</v>
      </c>
    </row>
    <row r="53" spans="1:6" ht="12">
      <c r="A53" s="267" t="s">
        <v>1108</v>
      </c>
      <c r="B53" s="267" t="s">
        <v>1109</v>
      </c>
      <c r="C53" s="268">
        <v>0</v>
      </c>
      <c r="D53" s="268">
        <v>5860</v>
      </c>
      <c r="E53" s="268">
        <v>0</v>
      </c>
      <c r="F53" s="268">
        <v>5860</v>
      </c>
    </row>
    <row r="54" spans="1:6" ht="12">
      <c r="A54" s="267" t="s">
        <v>1110</v>
      </c>
      <c r="B54" s="267" t="s">
        <v>1111</v>
      </c>
      <c r="C54" s="268">
        <v>0</v>
      </c>
      <c r="D54" s="268">
        <v>25200</v>
      </c>
      <c r="E54" s="268">
        <v>0</v>
      </c>
      <c r="F54" s="268">
        <v>25200</v>
      </c>
    </row>
    <row r="55" spans="1:6" ht="12">
      <c r="A55" s="267" t="s">
        <v>1112</v>
      </c>
      <c r="B55" s="267" t="s">
        <v>1113</v>
      </c>
      <c r="C55" s="268">
        <v>832508</v>
      </c>
      <c r="D55" s="268">
        <v>332755</v>
      </c>
      <c r="E55" s="268">
        <v>0</v>
      </c>
      <c r="F55" s="268">
        <v>1165263</v>
      </c>
    </row>
    <row r="56" spans="1:6" ht="12">
      <c r="A56" s="267" t="s">
        <v>1114</v>
      </c>
      <c r="B56" s="267" t="s">
        <v>1115</v>
      </c>
      <c r="C56" s="268">
        <v>18000</v>
      </c>
      <c r="D56" s="268">
        <v>77077</v>
      </c>
      <c r="E56" s="268">
        <v>0</v>
      </c>
      <c r="F56" s="268">
        <v>95077</v>
      </c>
    </row>
    <row r="57" spans="1:6" ht="12">
      <c r="A57" s="267" t="s">
        <v>1116</v>
      </c>
      <c r="B57" s="267" t="s">
        <v>1117</v>
      </c>
      <c r="C57" s="268">
        <v>0</v>
      </c>
      <c r="D57" s="268">
        <v>208120</v>
      </c>
      <c r="E57" s="268">
        <v>0</v>
      </c>
      <c r="F57" s="268">
        <v>208120</v>
      </c>
    </row>
    <row r="58" spans="1:6" ht="12">
      <c r="A58" s="267" t="s">
        <v>1118</v>
      </c>
      <c r="B58" s="267" t="s">
        <v>1119</v>
      </c>
      <c r="C58" s="268">
        <v>0</v>
      </c>
      <c r="D58" s="268">
        <v>307265</v>
      </c>
      <c r="E58" s="268">
        <v>0</v>
      </c>
      <c r="F58" s="268">
        <v>307265</v>
      </c>
    </row>
    <row r="59" spans="1:6" ht="12">
      <c r="A59" s="267" t="s">
        <v>1120</v>
      </c>
      <c r="B59" s="267" t="s">
        <v>1121</v>
      </c>
      <c r="C59" s="268">
        <v>830000</v>
      </c>
      <c r="D59" s="268">
        <v>0</v>
      </c>
      <c r="E59" s="268">
        <v>0</v>
      </c>
      <c r="F59" s="268">
        <v>830000</v>
      </c>
    </row>
    <row r="60" spans="1:6" ht="12">
      <c r="A60" s="267" t="s">
        <v>1122</v>
      </c>
      <c r="B60" s="267" t="s">
        <v>1123</v>
      </c>
      <c r="C60" s="268">
        <v>600000</v>
      </c>
      <c r="D60" s="268">
        <v>0</v>
      </c>
      <c r="E60" s="268">
        <v>0</v>
      </c>
      <c r="F60" s="268">
        <v>600000</v>
      </c>
    </row>
    <row r="61" spans="1:6" ht="12">
      <c r="A61" s="267" t="s">
        <v>1124</v>
      </c>
      <c r="B61" s="267" t="s">
        <v>1125</v>
      </c>
      <c r="C61" s="268">
        <v>145000</v>
      </c>
      <c r="D61" s="268">
        <v>0</v>
      </c>
      <c r="E61" s="268">
        <v>0</v>
      </c>
      <c r="F61" s="268">
        <v>145000</v>
      </c>
    </row>
    <row r="62" spans="1:6" ht="12">
      <c r="A62" s="267" t="s">
        <v>1126</v>
      </c>
      <c r="B62" s="267" t="s">
        <v>1127</v>
      </c>
      <c r="C62" s="268">
        <v>1688102</v>
      </c>
      <c r="D62" s="268">
        <v>0</v>
      </c>
      <c r="E62" s="268">
        <v>0</v>
      </c>
      <c r="F62" s="268">
        <v>1688102</v>
      </c>
    </row>
    <row r="63" spans="1:6" ht="12">
      <c r="A63" s="267" t="s">
        <v>1128</v>
      </c>
      <c r="B63" s="267" t="s">
        <v>1129</v>
      </c>
      <c r="C63" s="268">
        <v>0</v>
      </c>
      <c r="D63" s="268">
        <v>31900</v>
      </c>
      <c r="E63" s="268">
        <v>0</v>
      </c>
      <c r="F63" s="268">
        <v>31900</v>
      </c>
    </row>
    <row r="64" spans="1:6" ht="12">
      <c r="A64" s="267" t="s">
        <v>1130</v>
      </c>
      <c r="B64" s="267" t="s">
        <v>1131</v>
      </c>
      <c r="C64" s="268">
        <v>0</v>
      </c>
      <c r="D64" s="268">
        <v>10000</v>
      </c>
      <c r="E64" s="268">
        <v>0</v>
      </c>
      <c r="F64" s="268">
        <v>10000</v>
      </c>
    </row>
    <row r="65" spans="1:6" ht="12">
      <c r="A65" s="267" t="s">
        <v>1132</v>
      </c>
      <c r="B65" s="267" t="s">
        <v>1133</v>
      </c>
      <c r="C65" s="268">
        <v>1000000</v>
      </c>
      <c r="D65" s="268">
        <v>0</v>
      </c>
      <c r="E65" s="268">
        <v>0</v>
      </c>
      <c r="F65" s="268">
        <v>1000000</v>
      </c>
    </row>
    <row r="66" spans="1:6" ht="12">
      <c r="A66" s="267" t="s">
        <v>1134</v>
      </c>
      <c r="B66" s="267" t="s">
        <v>1135</v>
      </c>
      <c r="C66" s="268">
        <v>800000</v>
      </c>
      <c r="D66" s="268">
        <v>30000</v>
      </c>
      <c r="E66" s="268">
        <v>0</v>
      </c>
      <c r="F66" s="268">
        <v>830000</v>
      </c>
    </row>
    <row r="67" spans="1:6" ht="12">
      <c r="A67" s="267" t="s">
        <v>1136</v>
      </c>
      <c r="B67" s="267" t="s">
        <v>1137</v>
      </c>
      <c r="C67" s="268">
        <v>3500000</v>
      </c>
      <c r="D67" s="268">
        <v>30000</v>
      </c>
      <c r="E67" s="268">
        <v>0</v>
      </c>
      <c r="F67" s="268">
        <v>3530000</v>
      </c>
    </row>
    <row r="68" spans="1:6" ht="12">
      <c r="A68" s="267" t="s">
        <v>1138</v>
      </c>
      <c r="B68" s="267" t="s">
        <v>1139</v>
      </c>
      <c r="C68" s="268">
        <v>0</v>
      </c>
      <c r="D68" s="268">
        <v>6000</v>
      </c>
      <c r="E68" s="268">
        <v>0</v>
      </c>
      <c r="F68" s="268">
        <v>6000</v>
      </c>
    </row>
    <row r="69" spans="1:6" ht="12">
      <c r="A69" s="267" t="s">
        <v>1140</v>
      </c>
      <c r="B69" s="267" t="s">
        <v>1141</v>
      </c>
      <c r="C69" s="268">
        <v>0</v>
      </c>
      <c r="D69" s="268">
        <v>1560</v>
      </c>
      <c r="E69" s="268">
        <v>0</v>
      </c>
      <c r="F69" s="268">
        <v>1560</v>
      </c>
    </row>
    <row r="70" spans="1:6" ht="12">
      <c r="A70" s="267" t="s">
        <v>1142</v>
      </c>
      <c r="B70" s="267" t="s">
        <v>1143</v>
      </c>
      <c r="C70" s="268">
        <v>0</v>
      </c>
      <c r="D70" s="268">
        <v>40000</v>
      </c>
      <c r="E70" s="268">
        <v>0</v>
      </c>
      <c r="F70" s="268">
        <v>40000</v>
      </c>
    </row>
    <row r="71" spans="1:6" ht="12">
      <c r="A71" s="267" t="s">
        <v>1144</v>
      </c>
      <c r="B71" s="267" t="s">
        <v>1145</v>
      </c>
      <c r="C71" s="268">
        <v>0</v>
      </c>
      <c r="D71" s="268">
        <v>20000</v>
      </c>
      <c r="E71" s="268">
        <v>0</v>
      </c>
      <c r="F71" s="268">
        <v>20000</v>
      </c>
    </row>
    <row r="72" spans="1:6" ht="12">
      <c r="A72" s="267" t="s">
        <v>1146</v>
      </c>
      <c r="B72" s="267" t="s">
        <v>86</v>
      </c>
      <c r="C72" s="268">
        <v>0</v>
      </c>
      <c r="D72" s="268">
        <v>34900</v>
      </c>
      <c r="E72" s="268">
        <v>0</v>
      </c>
      <c r="F72" s="268">
        <v>34900</v>
      </c>
    </row>
    <row r="73" spans="1:6" ht="12">
      <c r="A73" s="267" t="s">
        <v>1147</v>
      </c>
      <c r="B73" s="267" t="s">
        <v>86</v>
      </c>
      <c r="C73" s="268">
        <v>30000</v>
      </c>
      <c r="D73" s="268">
        <v>0</v>
      </c>
      <c r="E73" s="268">
        <v>0</v>
      </c>
      <c r="F73" s="268">
        <v>30000</v>
      </c>
    </row>
    <row r="74" spans="1:6" ht="12">
      <c r="A74" s="267" t="s">
        <v>1148</v>
      </c>
      <c r="B74" s="267" t="s">
        <v>1149</v>
      </c>
      <c r="C74" s="268">
        <v>0</v>
      </c>
      <c r="D74" s="268">
        <v>526585</v>
      </c>
      <c r="E74" s="268">
        <v>0</v>
      </c>
      <c r="F74" s="268">
        <v>526585</v>
      </c>
    </row>
    <row r="75" spans="1:6" ht="12">
      <c r="A75" s="267" t="s">
        <v>1150</v>
      </c>
      <c r="B75" s="267" t="s">
        <v>1151</v>
      </c>
      <c r="C75" s="268">
        <v>0</v>
      </c>
      <c r="D75" s="268">
        <v>72900</v>
      </c>
      <c r="E75" s="268">
        <v>0</v>
      </c>
      <c r="F75" s="268">
        <v>72900</v>
      </c>
    </row>
    <row r="76" spans="1:6" ht="12">
      <c r="A76" s="267" t="s">
        <v>1152</v>
      </c>
      <c r="B76" s="267" t="s">
        <v>1153</v>
      </c>
      <c r="C76" s="268">
        <v>30000</v>
      </c>
      <c r="D76" s="268">
        <v>264774</v>
      </c>
      <c r="E76" s="268">
        <v>0</v>
      </c>
      <c r="F76" s="268">
        <v>294774</v>
      </c>
    </row>
    <row r="77" spans="1:6" ht="12">
      <c r="A77" s="267" t="s">
        <v>1154</v>
      </c>
      <c r="B77" s="267" t="s">
        <v>1155</v>
      </c>
      <c r="C77" s="268">
        <v>0</v>
      </c>
      <c r="D77" s="268">
        <v>110000</v>
      </c>
      <c r="E77" s="268">
        <v>0</v>
      </c>
      <c r="F77" s="268">
        <v>110000</v>
      </c>
    </row>
    <row r="78" spans="1:6" ht="12">
      <c r="A78" s="267" t="s">
        <v>1156</v>
      </c>
      <c r="B78" s="267" t="s">
        <v>1157</v>
      </c>
      <c r="C78" s="268">
        <v>0</v>
      </c>
      <c r="D78" s="268">
        <v>272000</v>
      </c>
      <c r="E78" s="268">
        <v>0</v>
      </c>
      <c r="F78" s="268">
        <v>272000</v>
      </c>
    </row>
    <row r="79" spans="1:6" ht="12">
      <c r="A79" s="267" t="s">
        <v>1158</v>
      </c>
      <c r="B79" s="267" t="s">
        <v>1159</v>
      </c>
      <c r="C79" s="268">
        <v>110000</v>
      </c>
      <c r="D79" s="268">
        <v>3020</v>
      </c>
      <c r="E79" s="268">
        <v>0</v>
      </c>
      <c r="F79" s="268">
        <v>113020</v>
      </c>
    </row>
    <row r="80" spans="1:6" ht="12">
      <c r="A80" s="267" t="s">
        <v>1160</v>
      </c>
      <c r="B80" s="267" t="s">
        <v>1161</v>
      </c>
      <c r="C80" s="268">
        <v>0</v>
      </c>
      <c r="D80" s="268">
        <v>11700</v>
      </c>
      <c r="E80" s="268">
        <v>0</v>
      </c>
      <c r="F80" s="268">
        <v>11700</v>
      </c>
    </row>
    <row r="81" spans="1:6" ht="12">
      <c r="A81" s="267" t="s">
        <v>1162</v>
      </c>
      <c r="B81" s="267" t="s">
        <v>1163</v>
      </c>
      <c r="C81" s="268">
        <v>513360</v>
      </c>
      <c r="D81" s="268">
        <v>67500</v>
      </c>
      <c r="E81" s="268">
        <v>0</v>
      </c>
      <c r="F81" s="268">
        <v>580860</v>
      </c>
    </row>
    <row r="82" spans="1:6" ht="12">
      <c r="A82" s="267" t="s">
        <v>1164</v>
      </c>
      <c r="B82" s="267" t="s">
        <v>1165</v>
      </c>
      <c r="C82" s="268">
        <v>0</v>
      </c>
      <c r="D82" s="268">
        <v>35600</v>
      </c>
      <c r="E82" s="268">
        <v>0</v>
      </c>
      <c r="F82" s="268">
        <v>35600</v>
      </c>
    </row>
    <row r="83" spans="1:6" ht="12">
      <c r="A83" s="267" t="s">
        <v>1166</v>
      </c>
      <c r="B83" s="267" t="s">
        <v>1167</v>
      </c>
      <c r="C83" s="268">
        <v>2000</v>
      </c>
      <c r="D83" s="268">
        <v>58170</v>
      </c>
      <c r="E83" s="268">
        <v>0</v>
      </c>
      <c r="F83" s="268">
        <v>60170</v>
      </c>
    </row>
    <row r="84" spans="1:6" ht="12">
      <c r="A84" s="267" t="s">
        <v>1168</v>
      </c>
      <c r="B84" s="267" t="s">
        <v>1169</v>
      </c>
      <c r="C84" s="268">
        <v>1010700</v>
      </c>
      <c r="D84" s="268">
        <v>1699644</v>
      </c>
      <c r="E84" s="268">
        <v>0</v>
      </c>
      <c r="F84" s="268">
        <v>2710344</v>
      </c>
    </row>
    <row r="85" spans="1:6" ht="12">
      <c r="A85" s="267" t="s">
        <v>1170</v>
      </c>
      <c r="B85" s="267" t="s">
        <v>1171</v>
      </c>
      <c r="C85" s="268">
        <v>2903160</v>
      </c>
      <c r="D85" s="268">
        <v>2098680</v>
      </c>
      <c r="E85" s="268">
        <v>0</v>
      </c>
      <c r="F85" s="268">
        <v>5001840</v>
      </c>
    </row>
    <row r="86" spans="1:6" ht="12">
      <c r="A86" s="267" t="s">
        <v>1172</v>
      </c>
      <c r="B86" s="267" t="s">
        <v>1173</v>
      </c>
      <c r="C86" s="268">
        <v>261284</v>
      </c>
      <c r="D86" s="268">
        <v>188346</v>
      </c>
      <c r="E86" s="268">
        <v>0</v>
      </c>
      <c r="F86" s="268">
        <v>449630</v>
      </c>
    </row>
    <row r="87" spans="1:6" ht="12">
      <c r="A87" s="267" t="s">
        <v>1174</v>
      </c>
      <c r="B87" s="267" t="s">
        <v>1175</v>
      </c>
      <c r="C87" s="268">
        <v>141600</v>
      </c>
      <c r="D87" s="268">
        <v>105600</v>
      </c>
      <c r="E87" s="268">
        <v>0</v>
      </c>
      <c r="F87" s="268">
        <v>247200</v>
      </c>
    </row>
    <row r="88" spans="1:6" ht="12">
      <c r="A88" s="267" t="s">
        <v>1176</v>
      </c>
      <c r="B88" s="267" t="s">
        <v>1177</v>
      </c>
      <c r="C88" s="268">
        <v>228</v>
      </c>
      <c r="D88" s="268">
        <v>6815</v>
      </c>
      <c r="E88" s="268">
        <v>0</v>
      </c>
      <c r="F88" s="268">
        <v>7043</v>
      </c>
    </row>
    <row r="89" spans="1:6" ht="12">
      <c r="A89" s="267" t="s">
        <v>1178</v>
      </c>
      <c r="B89" s="267" t="s">
        <v>1179</v>
      </c>
      <c r="C89" s="268">
        <v>713600</v>
      </c>
      <c r="D89" s="268">
        <v>1202839</v>
      </c>
      <c r="E89" s="268">
        <v>0</v>
      </c>
      <c r="F89" s="268">
        <v>1916439</v>
      </c>
    </row>
    <row r="90" spans="1:6" ht="12">
      <c r="A90" s="267" t="s">
        <v>1180</v>
      </c>
      <c r="B90" s="267" t="s">
        <v>1181</v>
      </c>
      <c r="C90" s="268">
        <v>208435</v>
      </c>
      <c r="D90" s="268">
        <v>0</v>
      </c>
      <c r="E90" s="268">
        <v>0</v>
      </c>
      <c r="F90" s="268">
        <v>208435</v>
      </c>
    </row>
    <row r="91" spans="1:6" ht="12">
      <c r="A91" s="267" t="s">
        <v>1182</v>
      </c>
      <c r="B91" s="267" t="s">
        <v>1183</v>
      </c>
      <c r="C91" s="268">
        <v>1561655</v>
      </c>
      <c r="D91" s="268">
        <v>0</v>
      </c>
      <c r="E91" s="268">
        <v>0</v>
      </c>
      <c r="F91" s="268">
        <v>1561655</v>
      </c>
    </row>
    <row r="92" spans="1:6" ht="12">
      <c r="A92" s="267" t="s">
        <v>1184</v>
      </c>
      <c r="B92" s="267" t="s">
        <v>1185</v>
      </c>
      <c r="C92" s="268">
        <v>0</v>
      </c>
      <c r="D92" s="268">
        <v>63115</v>
      </c>
      <c r="E92" s="268">
        <v>0</v>
      </c>
      <c r="F92" s="268">
        <v>63115</v>
      </c>
    </row>
    <row r="93" spans="1:6" ht="12">
      <c r="A93" s="267" t="s">
        <v>1186</v>
      </c>
      <c r="B93" s="267" t="s">
        <v>208</v>
      </c>
      <c r="C93" s="268">
        <v>220438</v>
      </c>
      <c r="D93" s="268">
        <v>0</v>
      </c>
      <c r="E93" s="268">
        <v>0</v>
      </c>
      <c r="F93" s="268">
        <v>220438</v>
      </c>
    </row>
    <row r="94" spans="1:6" ht="12">
      <c r="A94" s="265" t="s">
        <v>1187</v>
      </c>
      <c r="B94" s="265"/>
      <c r="C94" s="266">
        <f>SUM(C95:C102)</f>
        <v>0</v>
      </c>
      <c r="D94" s="266">
        <f>SUM(D95:D102)</f>
        <v>0</v>
      </c>
      <c r="E94" s="266">
        <f>SUM(E95:E102)</f>
        <v>23247187</v>
      </c>
      <c r="F94" s="266">
        <f>SUM(F95:F102)</f>
        <v>23247187</v>
      </c>
    </row>
    <row r="95" spans="1:6" ht="12">
      <c r="A95" s="267" t="s">
        <v>1188</v>
      </c>
      <c r="B95" s="267" t="s">
        <v>1189</v>
      </c>
      <c r="C95" s="268">
        <v>0</v>
      </c>
      <c r="D95" s="268">
        <v>0</v>
      </c>
      <c r="E95" s="268">
        <v>5486763</v>
      </c>
      <c r="F95" s="268">
        <v>5486763</v>
      </c>
    </row>
    <row r="96" spans="1:6" ht="12">
      <c r="A96" s="267" t="s">
        <v>1190</v>
      </c>
      <c r="B96" s="267" t="s">
        <v>1191</v>
      </c>
      <c r="C96" s="268">
        <v>0</v>
      </c>
      <c r="D96" s="268">
        <v>0</v>
      </c>
      <c r="E96" s="268">
        <v>7178870</v>
      </c>
      <c r="F96" s="268">
        <v>7178870</v>
      </c>
    </row>
    <row r="97" spans="1:6" ht="12">
      <c r="A97" s="267" t="s">
        <v>1207</v>
      </c>
      <c r="B97" s="267" t="s">
        <v>1208</v>
      </c>
      <c r="C97" s="268">
        <v>0</v>
      </c>
      <c r="D97" s="268">
        <v>0</v>
      </c>
      <c r="E97" s="268">
        <v>1310941</v>
      </c>
      <c r="F97" s="268">
        <v>1310941</v>
      </c>
    </row>
    <row r="98" spans="1:6" ht="12">
      <c r="A98" s="267" t="s">
        <v>1192</v>
      </c>
      <c r="B98" s="267" t="s">
        <v>1193</v>
      </c>
      <c r="C98" s="268">
        <v>0</v>
      </c>
      <c r="D98" s="268">
        <v>0</v>
      </c>
      <c r="E98" s="268">
        <v>1400000</v>
      </c>
      <c r="F98" s="268">
        <v>1400000</v>
      </c>
    </row>
    <row r="99" spans="1:6" ht="12">
      <c r="A99" s="267" t="s">
        <v>1194</v>
      </c>
      <c r="B99" s="267" t="s">
        <v>216</v>
      </c>
      <c r="C99" s="268">
        <v>0</v>
      </c>
      <c r="D99" s="268">
        <v>0</v>
      </c>
      <c r="E99" s="268">
        <v>1000000</v>
      </c>
      <c r="F99" s="268">
        <v>1000000</v>
      </c>
    </row>
    <row r="100" spans="1:6" ht="12">
      <c r="A100" s="267" t="s">
        <v>1195</v>
      </c>
      <c r="B100" s="267" t="s">
        <v>1196</v>
      </c>
      <c r="C100" s="268">
        <v>0</v>
      </c>
      <c r="D100" s="268">
        <v>0</v>
      </c>
      <c r="E100" s="268">
        <v>5159613</v>
      </c>
      <c r="F100" s="268">
        <v>5159613</v>
      </c>
    </row>
    <row r="101" spans="1:6" ht="12">
      <c r="A101" s="267" t="s">
        <v>1197</v>
      </c>
      <c r="B101" s="267" t="s">
        <v>117</v>
      </c>
      <c r="C101" s="268">
        <v>0</v>
      </c>
      <c r="D101" s="268">
        <v>0</v>
      </c>
      <c r="E101" s="268">
        <v>1011000</v>
      </c>
      <c r="F101" s="268">
        <v>1011000</v>
      </c>
    </row>
    <row r="102" spans="1:6" ht="12">
      <c r="A102" s="267" t="s">
        <v>1198</v>
      </c>
      <c r="B102" s="267" t="s">
        <v>1199</v>
      </c>
      <c r="C102" s="268">
        <v>0</v>
      </c>
      <c r="D102" s="268">
        <v>0</v>
      </c>
      <c r="E102" s="268">
        <v>700000</v>
      </c>
      <c r="F102" s="268">
        <v>700000</v>
      </c>
    </row>
    <row r="103" spans="1:6" ht="12">
      <c r="A103" s="263"/>
      <c r="B103" s="263" t="s">
        <v>637</v>
      </c>
      <c r="C103" s="264">
        <f>C94+C9</f>
        <v>110655634</v>
      </c>
      <c r="D103" s="264">
        <f>D94+D9</f>
        <v>13680482</v>
      </c>
      <c r="E103" s="264">
        <f>E94+E9</f>
        <v>23247187</v>
      </c>
      <c r="F103" s="264">
        <f>F94+F9</f>
        <v>147583303</v>
      </c>
    </row>
  </sheetData>
  <sheetProtection/>
  <mergeCells count="5">
    <mergeCell ref="A1:F1"/>
    <mergeCell ref="A2:F2"/>
    <mergeCell ref="A3:F3"/>
    <mergeCell ref="A6:B8"/>
    <mergeCell ref="F6:F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F70"/>
  <sheetViews>
    <sheetView zoomScale="82" zoomScaleNormal="82" zoomScalePageLayoutView="0" workbookViewId="0" topLeftCell="A1">
      <selection activeCell="E76" sqref="E76"/>
    </sheetView>
  </sheetViews>
  <sheetFormatPr defaultColWidth="11.421875" defaultRowHeight="12.75"/>
  <cols>
    <col min="1" max="1" width="16.57421875" style="0" customWidth="1"/>
    <col min="2" max="2" width="11.140625" style="0" customWidth="1"/>
    <col min="3" max="3" width="20.421875" style="0" customWidth="1"/>
    <col min="4" max="4" width="16.57421875" style="0" customWidth="1"/>
    <col min="5" max="5" width="17.28125" style="0" customWidth="1"/>
    <col min="6" max="6" width="13.7109375" style="0" customWidth="1"/>
    <col min="10" max="10" width="30.140625" style="0" customWidth="1"/>
    <col min="12" max="12" width="13.57421875" style="0" customWidth="1"/>
    <col min="13" max="13" width="13.8515625" style="0" customWidth="1"/>
  </cols>
  <sheetData>
    <row r="1" spans="1:6" ht="12">
      <c r="A1" s="430" t="s">
        <v>1204</v>
      </c>
      <c r="B1" s="430"/>
      <c r="C1" s="430"/>
      <c r="D1" s="430"/>
      <c r="E1" s="430"/>
      <c r="F1" s="430"/>
    </row>
    <row r="2" spans="1:6" ht="31.5">
      <c r="A2" s="227" t="s">
        <v>747</v>
      </c>
      <c r="B2" s="431" t="s">
        <v>748</v>
      </c>
      <c r="C2" s="431"/>
      <c r="D2" s="227" t="s">
        <v>641</v>
      </c>
      <c r="E2" s="227" t="s">
        <v>577</v>
      </c>
      <c r="F2" s="227" t="s">
        <v>642</v>
      </c>
    </row>
    <row r="3" spans="1:6" ht="12">
      <c r="A3" s="432" t="s">
        <v>749</v>
      </c>
      <c r="B3" s="228" t="s">
        <v>750</v>
      </c>
      <c r="C3" s="228" t="s">
        <v>42</v>
      </c>
      <c r="D3" s="229">
        <v>5000</v>
      </c>
      <c r="E3" s="229"/>
      <c r="F3" s="229"/>
    </row>
    <row r="4" spans="1:6" ht="12">
      <c r="A4" s="432"/>
      <c r="B4" s="228" t="s">
        <v>751</v>
      </c>
      <c r="C4" s="228" t="s">
        <v>752</v>
      </c>
      <c r="D4" s="229">
        <v>800</v>
      </c>
      <c r="E4" s="229"/>
      <c r="F4" s="229"/>
    </row>
    <row r="5" spans="1:6" ht="12">
      <c r="A5" s="432"/>
      <c r="B5" s="228" t="s">
        <v>753</v>
      </c>
      <c r="C5" s="228" t="s">
        <v>138</v>
      </c>
      <c r="D5" s="229">
        <v>3500</v>
      </c>
      <c r="E5" s="229"/>
      <c r="F5" s="229"/>
    </row>
    <row r="6" spans="1:6" ht="12">
      <c r="A6" s="432"/>
      <c r="B6" s="228" t="s">
        <v>754</v>
      </c>
      <c r="C6" s="228" t="s">
        <v>154</v>
      </c>
      <c r="D6" s="229">
        <v>18000</v>
      </c>
      <c r="E6" s="229"/>
      <c r="F6" s="229"/>
    </row>
    <row r="7" spans="1:6" ht="12">
      <c r="A7" s="432"/>
      <c r="B7" s="228" t="s">
        <v>755</v>
      </c>
      <c r="C7" s="228" t="s">
        <v>200</v>
      </c>
      <c r="D7" s="229">
        <v>30000</v>
      </c>
      <c r="E7" s="229"/>
      <c r="F7" s="229"/>
    </row>
    <row r="8" spans="1:6" ht="12">
      <c r="A8" s="432"/>
      <c r="B8" s="228" t="s">
        <v>756</v>
      </c>
      <c r="C8" s="228" t="s">
        <v>757</v>
      </c>
      <c r="D8" s="229">
        <v>2000</v>
      </c>
      <c r="E8" s="229"/>
      <c r="F8" s="229"/>
    </row>
    <row r="9" spans="1:6" ht="12">
      <c r="A9" s="432"/>
      <c r="B9" s="228" t="s">
        <v>758</v>
      </c>
      <c r="C9" s="228" t="s">
        <v>759</v>
      </c>
      <c r="D9" s="229">
        <v>140700</v>
      </c>
      <c r="E9" s="229"/>
      <c r="F9" s="229"/>
    </row>
    <row r="10" spans="1:6" ht="12">
      <c r="A10" s="432"/>
      <c r="B10" s="228"/>
      <c r="C10" s="228"/>
      <c r="D10" s="229"/>
      <c r="E10" s="229"/>
      <c r="F10" s="229"/>
    </row>
    <row r="11" spans="1:6" ht="12">
      <c r="A11" s="432"/>
      <c r="B11" s="228" t="s">
        <v>760</v>
      </c>
      <c r="C11" s="228" t="s">
        <v>42</v>
      </c>
      <c r="D11" s="229"/>
      <c r="E11" s="229">
        <v>2000</v>
      </c>
      <c r="F11" s="229"/>
    </row>
    <row r="12" spans="1:6" ht="12">
      <c r="A12" s="432"/>
      <c r="B12" s="228" t="s">
        <v>761</v>
      </c>
      <c r="C12" s="228" t="s">
        <v>762</v>
      </c>
      <c r="D12" s="229"/>
      <c r="E12" s="229">
        <v>788268</v>
      </c>
      <c r="F12" s="229"/>
    </row>
    <row r="13" spans="1:6" ht="12">
      <c r="A13" s="432"/>
      <c r="B13" s="228" t="s">
        <v>763</v>
      </c>
      <c r="C13" s="228" t="s">
        <v>94</v>
      </c>
      <c r="D13" s="229"/>
      <c r="E13" s="229">
        <v>93000</v>
      </c>
      <c r="F13" s="229"/>
    </row>
    <row r="14" spans="1:6" ht="12">
      <c r="A14" s="432"/>
      <c r="B14" s="228" t="s">
        <v>999</v>
      </c>
      <c r="C14" s="228" t="s">
        <v>109</v>
      </c>
      <c r="D14" s="229"/>
      <c r="E14" s="229"/>
      <c r="F14" s="229">
        <v>300000</v>
      </c>
    </row>
    <row r="15" spans="1:6" ht="12">
      <c r="A15" s="230"/>
      <c r="B15" s="230"/>
      <c r="C15" s="230"/>
      <c r="D15" s="231">
        <f>SUM(D3:D14)</f>
        <v>200000</v>
      </c>
      <c r="E15" s="231">
        <f>SUM(E3:E14)</f>
        <v>883268</v>
      </c>
      <c r="F15" s="231">
        <f>SUM(F3:F14)</f>
        <v>300000</v>
      </c>
    </row>
    <row r="16" spans="1:6" ht="12">
      <c r="A16" s="230"/>
      <c r="D16" s="232"/>
      <c r="E16" s="233"/>
      <c r="F16" s="233"/>
    </row>
    <row r="17" spans="1:6" ht="12">
      <c r="A17" s="432" t="s">
        <v>335</v>
      </c>
      <c r="B17" s="228" t="s">
        <v>764</v>
      </c>
      <c r="C17" s="228" t="str">
        <f>VLOOKUP(B17,'[1]LISTA DE ESPECIFICAS DE GASTOS'!$B$5:$C$110,2)</f>
        <v>PASAJES Y GASTOS DE TRANSPORTE</v>
      </c>
      <c r="D17" s="229"/>
      <c r="E17" s="229">
        <v>18000</v>
      </c>
      <c r="F17" s="229"/>
    </row>
    <row r="18" spans="1:6" ht="12">
      <c r="A18" s="432"/>
      <c r="B18" s="228" t="s">
        <v>93</v>
      </c>
      <c r="C18" s="228" t="str">
        <f>VLOOKUP(B18,'[1]LISTA DE ESPECIFICAS DE GASTOS'!$B$5:$C$110,2)</f>
        <v>SERVICIOS DIVERSOS</v>
      </c>
      <c r="D18" s="229"/>
      <c r="E18" s="229">
        <v>27000</v>
      </c>
      <c r="F18" s="229"/>
    </row>
    <row r="19" spans="1:6" ht="12">
      <c r="A19" s="432"/>
      <c r="B19" s="228" t="s">
        <v>137</v>
      </c>
      <c r="C19" s="228" t="str">
        <f>VLOOKUP(B19,'[1]LISTA DE ESPECIFICAS DE GASTOS'!$B$5:$C$110,2)</f>
        <v>PAPELERIA EN GENERAL, UTILES Y MATERIALES DE OFICINA</v>
      </c>
      <c r="D19" s="229"/>
      <c r="E19" s="229">
        <v>5000</v>
      </c>
      <c r="F19" s="229"/>
    </row>
    <row r="20" spans="1:6" ht="12">
      <c r="A20" s="432"/>
      <c r="B20" s="228" t="s">
        <v>765</v>
      </c>
      <c r="C20" s="228" t="str">
        <f>VLOOKUP(B20,'[1]LISTA DE ESPECIFICAS DE GASTOS'!$B$5:$C$110,2)</f>
        <v>REALIZADO POR PERSONAS NATURALES</v>
      </c>
      <c r="D20" s="229"/>
      <c r="E20" s="229">
        <v>40000</v>
      </c>
      <c r="F20" s="229"/>
    </row>
    <row r="21" spans="1:6" ht="12">
      <c r="A21" s="432"/>
      <c r="B21" s="228" t="s">
        <v>766</v>
      </c>
      <c r="C21" s="228" t="str">
        <f>VLOOKUP(B21,'[1]LISTA DE ESPECIFICAS DE GASTOS'!$B$5:$C$110,2)</f>
        <v>ALIMENTOS Y BEBIDAS PARA CONSUMO HUMANO</v>
      </c>
      <c r="D21" s="229"/>
      <c r="E21" s="229">
        <v>4000</v>
      </c>
      <c r="F21" s="229"/>
    </row>
    <row r="22" spans="1:6" ht="12">
      <c r="A22" s="432"/>
      <c r="B22" s="228" t="s">
        <v>767</v>
      </c>
      <c r="C22" s="228" t="str">
        <f>VLOOKUP(B22,'[1]LISTA DE ESPECIFICAS DE GASTOS'!$B$5:$C$110,2)</f>
        <v>REPUESTOS Y ACCESORIOS</v>
      </c>
      <c r="D22" s="229"/>
      <c r="E22" s="229">
        <v>4000</v>
      </c>
      <c r="F22" s="229"/>
    </row>
    <row r="23" spans="1:6" ht="12">
      <c r="A23" s="432"/>
      <c r="B23" s="228" t="s">
        <v>137</v>
      </c>
      <c r="C23" s="228" t="str">
        <f>VLOOKUP(B23,'[1]LISTA DE ESPECIFICAS DE GASTOS'!$B$5:$C$110,2)</f>
        <v>PAPELERIA EN GENERAL, UTILES Y MATERIALES DE OFICINA</v>
      </c>
      <c r="D23" s="229"/>
      <c r="E23" s="229">
        <v>2000</v>
      </c>
      <c r="F23" s="229"/>
    </row>
    <row r="24" spans="1:6" ht="12">
      <c r="A24" s="230"/>
      <c r="B24" s="230"/>
      <c r="C24" s="230"/>
      <c r="D24" s="231">
        <f>SUM(D17:D23)</f>
        <v>0</v>
      </c>
      <c r="E24" s="231">
        <f>SUM(E17:E23)</f>
        <v>100000</v>
      </c>
      <c r="F24" s="231">
        <f>SUM(F17:F23)</f>
        <v>0</v>
      </c>
    </row>
    <row r="25" spans="1:6" ht="12">
      <c r="A25" s="230"/>
      <c r="B25" s="230"/>
      <c r="C25" s="230"/>
      <c r="D25" s="233"/>
      <c r="E25" s="233"/>
      <c r="F25" s="233"/>
    </row>
    <row r="26" spans="1:6" ht="12">
      <c r="A26" s="230"/>
      <c r="B26" s="230"/>
      <c r="C26" s="230"/>
      <c r="D26" s="233"/>
      <c r="E26" s="233"/>
      <c r="F26" s="233"/>
    </row>
    <row r="27" spans="1:6" ht="12">
      <c r="A27" s="432" t="s">
        <v>1000</v>
      </c>
      <c r="B27" s="228" t="s">
        <v>766</v>
      </c>
      <c r="C27" s="228" t="str">
        <f>VLOOKUP(B27,'[1]LISTA DE ESPECIFICAS DE GASTOS'!$B$5:$C$110,2)</f>
        <v>ALIMENTOS Y BEBIDAS PARA CONSUMO HUMANO</v>
      </c>
      <c r="D27" s="229"/>
      <c r="E27" s="229">
        <v>4000</v>
      </c>
      <c r="F27" s="229"/>
    </row>
    <row r="28" spans="1:6" ht="12">
      <c r="A28" s="432"/>
      <c r="B28" s="228" t="s">
        <v>767</v>
      </c>
      <c r="C28" s="228" t="str">
        <f>VLOOKUP(B28,'[1]LISTA DE ESPECIFICAS DE GASTOS'!$B$5:$C$110,2)</f>
        <v>REPUESTOS Y ACCESORIOS</v>
      </c>
      <c r="D28" s="229"/>
      <c r="E28" s="229">
        <v>2000</v>
      </c>
      <c r="F28" s="229"/>
    </row>
    <row r="29" spans="1:6" ht="12">
      <c r="A29" s="432"/>
      <c r="B29" s="228" t="s">
        <v>137</v>
      </c>
      <c r="C29" s="228" t="str">
        <f>VLOOKUP(B29,'[1]LISTA DE ESPECIFICAS DE GASTOS'!$B$5:$C$110,2)</f>
        <v>PAPELERIA EN GENERAL, UTILES Y MATERIALES DE OFICINA</v>
      </c>
      <c r="D29" s="229"/>
      <c r="E29" s="229">
        <v>6500</v>
      </c>
      <c r="F29" s="229"/>
    </row>
    <row r="30" spans="1:6" ht="12">
      <c r="A30" s="432"/>
      <c r="B30" s="228" t="s">
        <v>765</v>
      </c>
      <c r="C30" s="228" t="str">
        <f>VLOOKUP(B30,'[1]LISTA DE ESPECIFICAS DE GASTOS'!$B$5:$C$110,2)</f>
        <v>REALIZADO POR PERSONAS NATURALES</v>
      </c>
      <c r="D30" s="229"/>
      <c r="E30" s="229">
        <v>31000</v>
      </c>
      <c r="F30" s="229"/>
    </row>
    <row r="31" spans="1:6" ht="12">
      <c r="A31" s="432"/>
      <c r="B31" s="228" t="s">
        <v>764</v>
      </c>
      <c r="C31" s="228" t="str">
        <f>VLOOKUP(B31,'[1]LISTA DE ESPECIFICAS DE GASTOS'!$B$5:$C$110,2)</f>
        <v>PASAJES Y GASTOS DE TRANSPORTE</v>
      </c>
      <c r="D31" s="229"/>
      <c r="E31" s="229">
        <v>10000</v>
      </c>
      <c r="F31" s="229"/>
    </row>
    <row r="32" spans="1:6" ht="12">
      <c r="A32" s="432"/>
      <c r="B32" s="228" t="s">
        <v>93</v>
      </c>
      <c r="C32" s="228" t="str">
        <f>VLOOKUP(B32,'[1]LISTA DE ESPECIFICAS DE GASTOS'!$B$5:$C$110,2)</f>
        <v>SERVICIOS DIVERSOS</v>
      </c>
      <c r="D32" s="229"/>
      <c r="E32" s="229">
        <v>246500</v>
      </c>
      <c r="F32" s="229"/>
    </row>
    <row r="33" spans="1:6" ht="12">
      <c r="A33" s="432"/>
      <c r="B33" s="228" t="s">
        <v>770</v>
      </c>
      <c r="C33" s="228" t="s">
        <v>109</v>
      </c>
      <c r="D33" s="229"/>
      <c r="E33" s="229"/>
      <c r="F33" s="229">
        <v>1300000</v>
      </c>
    </row>
    <row r="34" spans="1:6" ht="12">
      <c r="A34" s="230"/>
      <c r="B34" s="230"/>
      <c r="C34" s="230"/>
      <c r="D34" s="231">
        <f>SUM(D27:D33)</f>
        <v>0</v>
      </c>
      <c r="E34" s="231">
        <f>SUM(E27:E33)</f>
        <v>300000</v>
      </c>
      <c r="F34" s="231">
        <f>SUM(F27:F33)</f>
        <v>1300000</v>
      </c>
    </row>
    <row r="35" spans="1:6" ht="12">
      <c r="A35" s="230"/>
      <c r="B35" s="230"/>
      <c r="C35" s="230"/>
      <c r="D35" s="231"/>
      <c r="E35" s="231"/>
      <c r="F35" s="231"/>
    </row>
    <row r="36" spans="1:6" ht="12">
      <c r="A36" s="432" t="s">
        <v>771</v>
      </c>
      <c r="B36" s="228" t="s">
        <v>41</v>
      </c>
      <c r="C36" s="228" t="str">
        <f>VLOOKUP(B36,'[1]LISTA DE ESPECIFICAS DE GASTOS'!$B$5:$C$110,2)</f>
        <v>ALIMENTOS Y BEBIDAS PARA CONSUMO HUMANO</v>
      </c>
      <c r="D36" s="229"/>
      <c r="E36" s="229">
        <v>3000</v>
      </c>
      <c r="F36" s="229"/>
    </row>
    <row r="37" spans="1:6" ht="12">
      <c r="A37" s="432"/>
      <c r="B37" s="228" t="s">
        <v>137</v>
      </c>
      <c r="C37" s="228" t="str">
        <f>VLOOKUP(B37,'[1]LISTA DE ESPECIFICAS DE GASTOS'!$B$5:$C$110,2)</f>
        <v>PAPELERIA EN GENERAL, UTILES Y MATERIALES DE OFICINA</v>
      </c>
      <c r="D37" s="229"/>
      <c r="E37" s="229">
        <v>4000</v>
      </c>
      <c r="F37" s="229"/>
    </row>
    <row r="38" spans="1:6" ht="12">
      <c r="A38" s="432"/>
      <c r="B38" s="228" t="s">
        <v>135</v>
      </c>
      <c r="C38" s="228" t="str">
        <f>VLOOKUP(B38,'[1]LISTA DE ESPECIFICAS DE GASTOS'!$B$5:$C$110,2)</f>
        <v>REPUESTOS Y ACCESORIOS</v>
      </c>
      <c r="D38" s="229"/>
      <c r="E38" s="229">
        <v>1000</v>
      </c>
      <c r="F38" s="229"/>
    </row>
    <row r="39" spans="1:6" ht="12">
      <c r="A39" s="432"/>
      <c r="B39" s="228" t="s">
        <v>199</v>
      </c>
      <c r="C39" s="228" t="str">
        <f>VLOOKUP(B39,'[1]LISTA DE ESPECIFICAS DE GASTOS'!$B$5:$C$110,2)</f>
        <v>REALIZADO POR PERSONAS NATURALES</v>
      </c>
      <c r="D39" s="229"/>
      <c r="E39" s="229">
        <v>10000</v>
      </c>
      <c r="F39" s="229"/>
    </row>
    <row r="40" spans="1:6" ht="12">
      <c r="A40" s="432"/>
      <c r="B40" s="228" t="s">
        <v>153</v>
      </c>
      <c r="C40" s="228" t="str">
        <f>VLOOKUP(B40,'[1]LISTA DE ESPECIFICAS DE GASTOS'!$B$5:$C$110,2)</f>
        <v>PASAJES Y GASTOS DE TRANSPORTE</v>
      </c>
      <c r="D40" s="229"/>
      <c r="E40" s="229">
        <v>1000</v>
      </c>
      <c r="F40" s="229"/>
    </row>
    <row r="41" spans="1:6" ht="12">
      <c r="A41" s="432"/>
      <c r="B41" s="228" t="s">
        <v>155</v>
      </c>
      <c r="C41" s="228" t="str">
        <f>VLOOKUP(B41,'[1]LISTA DE ESPECIFICAS DE GASTOS'!$B$5:$C$110,2)</f>
        <v>VIATICOS Y ASIGNACIONES POR COMISION DE SERVICIO</v>
      </c>
      <c r="D41" s="229"/>
      <c r="E41" s="229">
        <v>1000</v>
      </c>
      <c r="F41" s="229"/>
    </row>
    <row r="42" spans="1:6" ht="12">
      <c r="A42" s="432"/>
      <c r="B42" s="228" t="s">
        <v>93</v>
      </c>
      <c r="C42" s="228" t="str">
        <f>VLOOKUP(B42,'[1]LISTA DE ESPECIFICAS DE GASTOS'!$B$5:$C$110,2)</f>
        <v>SERVICIOS DIVERSOS</v>
      </c>
      <c r="D42" s="229"/>
      <c r="E42" s="229">
        <v>30000</v>
      </c>
      <c r="F42" s="229"/>
    </row>
    <row r="43" spans="1:6" ht="12">
      <c r="A43" s="432"/>
      <c r="B43" s="228" t="s">
        <v>770</v>
      </c>
      <c r="C43" s="228" t="s">
        <v>109</v>
      </c>
      <c r="D43" s="229"/>
      <c r="E43" s="229"/>
      <c r="F43" s="229">
        <v>100000</v>
      </c>
    </row>
    <row r="44" spans="1:6" ht="12">
      <c r="A44" s="230"/>
      <c r="B44" s="230"/>
      <c r="C44" s="230"/>
      <c r="D44" s="231">
        <f>SUM(D36:D43)</f>
        <v>0</v>
      </c>
      <c r="E44" s="231">
        <f>SUM(E36:E43)</f>
        <v>50000</v>
      </c>
      <c r="F44" s="231">
        <f>SUM(F36:F43)</f>
        <v>100000</v>
      </c>
    </row>
    <row r="45" spans="1:6" ht="12">
      <c r="A45" s="230"/>
      <c r="B45" s="230"/>
      <c r="C45" s="230"/>
      <c r="D45" s="233"/>
      <c r="E45" s="233"/>
      <c r="F45" s="233"/>
    </row>
    <row r="46" spans="1:6" ht="12">
      <c r="A46" s="427" t="s">
        <v>772</v>
      </c>
      <c r="B46" s="228" t="s">
        <v>41</v>
      </c>
      <c r="C46" s="228" t="s">
        <v>42</v>
      </c>
      <c r="D46" s="229"/>
      <c r="E46" s="229">
        <v>1300</v>
      </c>
      <c r="F46" s="229"/>
    </row>
    <row r="47" spans="1:6" ht="12">
      <c r="A47" s="427"/>
      <c r="B47" s="228" t="s">
        <v>135</v>
      </c>
      <c r="C47" s="228" t="s">
        <v>136</v>
      </c>
      <c r="D47" s="229"/>
      <c r="E47" s="229">
        <v>700</v>
      </c>
      <c r="F47" s="229"/>
    </row>
    <row r="48" spans="1:6" ht="12">
      <c r="A48" s="427"/>
      <c r="B48" s="228" t="s">
        <v>137</v>
      </c>
      <c r="C48" s="228" t="s">
        <v>138</v>
      </c>
      <c r="D48" s="229"/>
      <c r="E48" s="229">
        <v>1400</v>
      </c>
      <c r="F48" s="229"/>
    </row>
    <row r="49" spans="1:6" ht="12">
      <c r="A49" s="427"/>
      <c r="B49" s="228" t="s">
        <v>153</v>
      </c>
      <c r="C49" s="228" t="s">
        <v>154</v>
      </c>
      <c r="D49" s="229"/>
      <c r="E49" s="229">
        <v>1000</v>
      </c>
      <c r="F49" s="229"/>
    </row>
    <row r="50" spans="1:6" ht="12">
      <c r="A50" s="427"/>
      <c r="B50" s="228" t="s">
        <v>155</v>
      </c>
      <c r="C50" s="228" t="s">
        <v>156</v>
      </c>
      <c r="D50" s="229"/>
      <c r="E50" s="229">
        <v>1000</v>
      </c>
      <c r="F50" s="229"/>
    </row>
    <row r="51" spans="1:6" ht="12">
      <c r="A51" s="427"/>
      <c r="B51" s="228" t="s">
        <v>157</v>
      </c>
      <c r="C51" s="228" t="s">
        <v>158</v>
      </c>
      <c r="D51" s="229"/>
      <c r="E51" s="229">
        <v>500</v>
      </c>
      <c r="F51" s="229"/>
    </row>
    <row r="52" spans="1:6" ht="12">
      <c r="A52" s="427"/>
      <c r="B52" s="228" t="s">
        <v>199</v>
      </c>
      <c r="C52" s="228" t="s">
        <v>200</v>
      </c>
      <c r="D52" s="229"/>
      <c r="E52" s="229">
        <v>5000</v>
      </c>
      <c r="F52" s="229"/>
    </row>
    <row r="53" spans="1:6" ht="12">
      <c r="A53" s="427"/>
      <c r="B53" s="228" t="s">
        <v>93</v>
      </c>
      <c r="C53" s="228" t="s">
        <v>94</v>
      </c>
      <c r="D53" s="229"/>
      <c r="E53" s="229">
        <v>5000</v>
      </c>
      <c r="F53" s="229"/>
    </row>
    <row r="54" spans="1:6" ht="12">
      <c r="A54" s="427"/>
      <c r="B54" s="228" t="s">
        <v>93</v>
      </c>
      <c r="C54" s="228" t="s">
        <v>94</v>
      </c>
      <c r="D54" s="229"/>
      <c r="E54" s="229">
        <v>20000</v>
      </c>
      <c r="F54" s="229"/>
    </row>
    <row r="55" spans="1:6" ht="12">
      <c r="A55" s="427"/>
      <c r="B55" s="228" t="s">
        <v>93</v>
      </c>
      <c r="C55" s="228" t="s">
        <v>94</v>
      </c>
      <c r="D55" s="229"/>
      <c r="E55" s="229">
        <v>1000</v>
      </c>
      <c r="F55" s="229"/>
    </row>
    <row r="56" spans="1:6" ht="12">
      <c r="A56" s="427"/>
      <c r="B56" s="228" t="s">
        <v>93</v>
      </c>
      <c r="C56" s="228" t="s">
        <v>94</v>
      </c>
      <c r="D56" s="229"/>
      <c r="E56" s="229">
        <v>6000</v>
      </c>
      <c r="F56" s="229"/>
    </row>
    <row r="57" spans="1:6" ht="12">
      <c r="A57" s="427"/>
      <c r="B57" s="228" t="s">
        <v>41</v>
      </c>
      <c r="C57" s="228" t="s">
        <v>42</v>
      </c>
      <c r="D57" s="229"/>
      <c r="E57" s="229">
        <v>200</v>
      </c>
      <c r="F57" s="229"/>
    </row>
    <row r="58" spans="1:6" ht="12">
      <c r="A58" s="427"/>
      <c r="B58" s="228" t="s">
        <v>135</v>
      </c>
      <c r="C58" s="228" t="s">
        <v>136</v>
      </c>
      <c r="D58" s="229"/>
      <c r="E58" s="229">
        <v>500</v>
      </c>
      <c r="F58" s="229"/>
    </row>
    <row r="59" spans="1:6" ht="12">
      <c r="A59" s="427"/>
      <c r="B59" s="228" t="s">
        <v>137</v>
      </c>
      <c r="C59" s="228" t="s">
        <v>138</v>
      </c>
      <c r="D59" s="229"/>
      <c r="E59" s="229">
        <v>400</v>
      </c>
      <c r="F59" s="229"/>
    </row>
    <row r="60" spans="1:6" ht="12">
      <c r="A60" s="427"/>
      <c r="B60" s="228" t="s">
        <v>93</v>
      </c>
      <c r="C60" s="228" t="s">
        <v>94</v>
      </c>
      <c r="D60" s="229"/>
      <c r="E60" s="229">
        <v>6000</v>
      </c>
      <c r="F60" s="229"/>
    </row>
    <row r="61" spans="1:6" ht="12">
      <c r="A61" s="427"/>
      <c r="B61" s="228" t="s">
        <v>770</v>
      </c>
      <c r="C61" s="228" t="s">
        <v>109</v>
      </c>
      <c r="D61" s="229"/>
      <c r="E61" s="229"/>
      <c r="F61" s="229">
        <v>100000</v>
      </c>
    </row>
    <row r="62" spans="1:6" ht="12">
      <c r="A62" s="230"/>
      <c r="B62" s="230"/>
      <c r="C62" s="230"/>
      <c r="D62" s="231">
        <f>SUM(D46:D61)</f>
        <v>0</v>
      </c>
      <c r="E62" s="231">
        <f>SUM(E46:E61)</f>
        <v>50000</v>
      </c>
      <c r="F62" s="231">
        <f>SUM(F46:F61)</f>
        <v>100000</v>
      </c>
    </row>
    <row r="63" spans="1:6" ht="12">
      <c r="A63" s="230"/>
      <c r="B63" s="230"/>
      <c r="C63" s="230"/>
      <c r="D63" s="233"/>
      <c r="E63" s="233"/>
      <c r="F63" s="233"/>
    </row>
    <row r="64" spans="1:6" ht="12">
      <c r="A64" s="234"/>
      <c r="B64" s="234"/>
      <c r="C64" s="234"/>
      <c r="D64" s="235">
        <f>D62+D44+D34+D24+D15</f>
        <v>200000</v>
      </c>
      <c r="E64" s="235">
        <f>E62+E44+E34+E24+E15</f>
        <v>1383268</v>
      </c>
      <c r="F64" s="235">
        <f>F62+F44+F34+F24+F15</f>
        <v>1800000</v>
      </c>
    </row>
    <row r="65" spans="1:6" ht="12">
      <c r="A65" s="236" t="s">
        <v>773</v>
      </c>
      <c r="B65" s="230"/>
      <c r="C65" s="230"/>
      <c r="D65" s="230"/>
      <c r="E65" s="230"/>
      <c r="F65" s="230"/>
    </row>
    <row r="66" spans="1:6" ht="12.75">
      <c r="A66" s="428">
        <f>D64+E64+F64</f>
        <v>3383268</v>
      </c>
      <c r="B66" s="428"/>
      <c r="C66" s="428"/>
      <c r="D66" s="428"/>
      <c r="E66" s="428"/>
      <c r="F66" s="428"/>
    </row>
    <row r="67" spans="1:6" ht="12">
      <c r="A67" s="237" t="s">
        <v>774</v>
      </c>
      <c r="B67" s="230"/>
      <c r="C67" s="230"/>
      <c r="D67" s="233"/>
      <c r="E67" s="233"/>
      <c r="F67" s="233"/>
    </row>
    <row r="68" spans="1:6" ht="12.75">
      <c r="A68" s="428">
        <v>1561655</v>
      </c>
      <c r="B68" s="428"/>
      <c r="C68" s="428"/>
      <c r="D68" s="428"/>
      <c r="E68" s="428"/>
      <c r="F68" s="428"/>
    </row>
    <row r="69" spans="1:6" ht="12">
      <c r="A69" s="230"/>
      <c r="B69" s="230"/>
      <c r="C69" s="230"/>
      <c r="D69" s="233"/>
      <c r="E69" s="233"/>
      <c r="F69" s="233"/>
    </row>
    <row r="70" spans="1:6" ht="12.75">
      <c r="A70" s="429">
        <f>A66+A68</f>
        <v>4944923</v>
      </c>
      <c r="B70" s="429"/>
      <c r="C70" s="429"/>
      <c r="D70" s="429"/>
      <c r="E70" s="429"/>
      <c r="F70" s="429"/>
    </row>
  </sheetData>
  <sheetProtection/>
  <mergeCells count="10">
    <mergeCell ref="A46:A61"/>
    <mergeCell ref="A66:F66"/>
    <mergeCell ref="A68:F68"/>
    <mergeCell ref="A70:F70"/>
    <mergeCell ref="A1:F1"/>
    <mergeCell ref="B2:C2"/>
    <mergeCell ref="A3:A14"/>
    <mergeCell ref="A17:A23"/>
    <mergeCell ref="A27:A33"/>
    <mergeCell ref="A36:A4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zoomScale="74" zoomScaleNormal="74" zoomScalePageLayoutView="0" workbookViewId="0" topLeftCell="A1">
      <selection activeCell="E59" sqref="E59"/>
    </sheetView>
  </sheetViews>
  <sheetFormatPr defaultColWidth="11.421875" defaultRowHeight="12.75"/>
  <cols>
    <col min="1" max="1" width="17.8515625" style="0" customWidth="1"/>
    <col min="3" max="3" width="27.57421875" style="0" customWidth="1"/>
    <col min="5" max="5" width="17.28125" style="0" customWidth="1"/>
    <col min="6" max="6" width="15.28125" style="0" customWidth="1"/>
    <col min="9" max="9" width="27.57421875" style="0" customWidth="1"/>
    <col min="10" max="10" width="12.57421875" style="0" customWidth="1"/>
    <col min="11" max="11" width="14.421875" style="0" customWidth="1"/>
    <col min="12" max="12" width="15.00390625" style="0" customWidth="1"/>
  </cols>
  <sheetData>
    <row r="1" spans="1:6" ht="12">
      <c r="A1" s="430" t="s">
        <v>1203</v>
      </c>
      <c r="B1" s="430"/>
      <c r="C1" s="430"/>
      <c r="D1" s="430"/>
      <c r="E1" s="430"/>
      <c r="F1" s="430"/>
    </row>
    <row r="2" spans="1:6" ht="31.5">
      <c r="A2" s="227" t="s">
        <v>747</v>
      </c>
      <c r="B2" s="431" t="s">
        <v>748</v>
      </c>
      <c r="C2" s="431"/>
      <c r="D2" s="227" t="s">
        <v>641</v>
      </c>
      <c r="E2" s="227" t="s">
        <v>577</v>
      </c>
      <c r="F2" s="227" t="s">
        <v>642</v>
      </c>
    </row>
    <row r="3" spans="1:6" ht="12">
      <c r="A3" s="432" t="s">
        <v>776</v>
      </c>
      <c r="B3" s="258" t="s">
        <v>1002</v>
      </c>
      <c r="C3" s="258" t="s">
        <v>1008</v>
      </c>
      <c r="D3" s="229">
        <v>150000</v>
      </c>
      <c r="E3" s="238"/>
      <c r="F3" s="238"/>
    </row>
    <row r="4" spans="1:6" ht="12">
      <c r="A4" s="432"/>
      <c r="B4" s="258" t="s">
        <v>1003</v>
      </c>
      <c r="C4" s="258" t="s">
        <v>1009</v>
      </c>
      <c r="D4" s="229">
        <v>50000</v>
      </c>
      <c r="E4" s="238"/>
      <c r="F4" s="238"/>
    </row>
    <row r="5" spans="1:6" ht="12">
      <c r="A5" s="432"/>
      <c r="B5" s="258" t="s">
        <v>1004</v>
      </c>
      <c r="C5" s="258" t="s">
        <v>1010</v>
      </c>
      <c r="D5" s="229">
        <v>50000</v>
      </c>
      <c r="E5" s="238"/>
      <c r="F5" s="238"/>
    </row>
    <row r="6" spans="1:6" ht="12">
      <c r="A6" s="432"/>
      <c r="B6" s="258" t="s">
        <v>77</v>
      </c>
      <c r="C6" s="258" t="s">
        <v>78</v>
      </c>
      <c r="D6" s="229">
        <v>175000</v>
      </c>
      <c r="E6" s="238"/>
      <c r="F6" s="238"/>
    </row>
    <row r="7" spans="1:6" ht="12">
      <c r="A7" s="432"/>
      <c r="B7" s="258" t="s">
        <v>1005</v>
      </c>
      <c r="C7" s="258" t="s">
        <v>1011</v>
      </c>
      <c r="D7" s="229">
        <v>1000000</v>
      </c>
      <c r="E7" s="238"/>
      <c r="F7" s="238"/>
    </row>
    <row r="8" spans="1:6" ht="12">
      <c r="A8" s="432"/>
      <c r="B8" s="258" t="s">
        <v>1006</v>
      </c>
      <c r="C8" s="258" t="s">
        <v>1012</v>
      </c>
      <c r="D8" s="229">
        <v>800000</v>
      </c>
      <c r="E8" s="238"/>
      <c r="F8" s="238"/>
    </row>
    <row r="9" spans="1:6" ht="12">
      <c r="A9" s="432"/>
      <c r="B9" s="258" t="s">
        <v>1007</v>
      </c>
      <c r="C9" s="258" t="s">
        <v>1013</v>
      </c>
      <c r="D9" s="229">
        <v>3500000</v>
      </c>
      <c r="E9" s="238"/>
      <c r="F9" s="238"/>
    </row>
    <row r="10" spans="1:6" ht="12">
      <c r="A10" s="432"/>
      <c r="B10" s="258" t="s">
        <v>789</v>
      </c>
      <c r="C10" s="258" t="s">
        <v>790</v>
      </c>
      <c r="D10" s="229">
        <v>513360</v>
      </c>
      <c r="E10" s="238"/>
      <c r="F10" s="238"/>
    </row>
    <row r="11" spans="1:6" ht="12">
      <c r="A11" s="432"/>
      <c r="B11" s="258" t="s">
        <v>763</v>
      </c>
      <c r="C11" s="258" t="s">
        <v>1014</v>
      </c>
      <c r="D11" s="229">
        <v>70000</v>
      </c>
      <c r="E11" s="238"/>
      <c r="F11" s="238"/>
    </row>
    <row r="12" spans="1:6" ht="12">
      <c r="A12" s="432"/>
      <c r="B12" s="238" t="s">
        <v>777</v>
      </c>
      <c r="C12" s="238" t="s">
        <v>778</v>
      </c>
      <c r="D12" s="229"/>
      <c r="E12" s="229">
        <v>80000</v>
      </c>
      <c r="F12" s="238"/>
    </row>
    <row r="13" spans="1:6" ht="12">
      <c r="A13" s="432"/>
      <c r="B13" s="238" t="s">
        <v>792</v>
      </c>
      <c r="C13" s="238" t="s">
        <v>791</v>
      </c>
      <c r="D13" s="229"/>
      <c r="E13" s="229">
        <v>40000</v>
      </c>
      <c r="F13" s="238"/>
    </row>
    <row r="14" spans="1:6" ht="12">
      <c r="A14" s="432"/>
      <c r="B14" s="238" t="s">
        <v>779</v>
      </c>
      <c r="C14" s="238" t="s">
        <v>780</v>
      </c>
      <c r="D14" s="229"/>
      <c r="E14" s="229">
        <v>40000</v>
      </c>
      <c r="F14" s="238"/>
    </row>
    <row r="15" spans="1:6" ht="12">
      <c r="A15" s="432"/>
      <c r="B15" s="238" t="s">
        <v>781</v>
      </c>
      <c r="C15" s="238" t="s">
        <v>782</v>
      </c>
      <c r="D15" s="229"/>
      <c r="E15" s="229">
        <v>40000</v>
      </c>
      <c r="F15" s="238"/>
    </row>
    <row r="16" spans="1:6" ht="12">
      <c r="A16" s="432"/>
      <c r="B16" s="238" t="s">
        <v>770</v>
      </c>
      <c r="C16" s="238" t="s">
        <v>109</v>
      </c>
      <c r="D16" s="238"/>
      <c r="E16" s="238"/>
      <c r="F16" s="229">
        <v>1478870</v>
      </c>
    </row>
    <row r="17" spans="1:6" ht="12">
      <c r="A17" s="432"/>
      <c r="B17" s="238" t="s">
        <v>793</v>
      </c>
      <c r="C17" s="238" t="s">
        <v>222</v>
      </c>
      <c r="D17" s="238"/>
      <c r="E17" s="238"/>
      <c r="F17" s="229">
        <v>1310941</v>
      </c>
    </row>
    <row r="18" spans="1:6" ht="12">
      <c r="A18" s="432"/>
      <c r="B18" s="238" t="s">
        <v>1015</v>
      </c>
      <c r="C18" s="238" t="s">
        <v>113</v>
      </c>
      <c r="D18" s="238"/>
      <c r="E18" s="238"/>
      <c r="F18" s="229">
        <v>800000</v>
      </c>
    </row>
    <row r="19" spans="1:6" ht="12">
      <c r="A19" s="432"/>
      <c r="B19" s="238" t="s">
        <v>984</v>
      </c>
      <c r="C19" s="238" t="s">
        <v>115</v>
      </c>
      <c r="D19" s="238"/>
      <c r="E19" s="238"/>
      <c r="F19" s="229">
        <v>2000000</v>
      </c>
    </row>
    <row r="20" spans="1:6" ht="12">
      <c r="A20" s="239"/>
      <c r="B20" s="239"/>
      <c r="C20" s="239"/>
      <c r="D20" s="240">
        <f>SUM(D3:D19)</f>
        <v>6308360</v>
      </c>
      <c r="E20" s="240">
        <f>SUM(E3:E19)</f>
        <v>200000</v>
      </c>
      <c r="F20" s="240">
        <f>SUM(F3:F19)</f>
        <v>5589811</v>
      </c>
    </row>
    <row r="21" spans="1:6" ht="12">
      <c r="A21" s="433" t="s">
        <v>796</v>
      </c>
      <c r="B21" s="238" t="s">
        <v>797</v>
      </c>
      <c r="C21" s="241" t="s">
        <v>52</v>
      </c>
      <c r="D21" s="238"/>
      <c r="E21" s="229">
        <v>32000</v>
      </c>
      <c r="F21" s="238"/>
    </row>
    <row r="22" spans="1:6" ht="12">
      <c r="A22" s="433"/>
      <c r="B22" s="238" t="s">
        <v>798</v>
      </c>
      <c r="C22" s="241" t="s">
        <v>148</v>
      </c>
      <c r="D22" s="238"/>
      <c r="E22" s="229">
        <v>15000</v>
      </c>
      <c r="F22" s="238"/>
    </row>
    <row r="23" spans="1:6" ht="12">
      <c r="A23" s="433"/>
      <c r="B23" s="238" t="s">
        <v>799</v>
      </c>
      <c r="C23" s="241" t="s">
        <v>741</v>
      </c>
      <c r="D23" s="238"/>
      <c r="E23" s="229">
        <v>15000</v>
      </c>
      <c r="F23" s="238"/>
    </row>
    <row r="24" spans="1:6" ht="12">
      <c r="A24" s="433"/>
      <c r="B24" s="238" t="s">
        <v>800</v>
      </c>
      <c r="C24" s="241" t="s">
        <v>150</v>
      </c>
      <c r="D24" s="238"/>
      <c r="E24" s="229">
        <v>15000</v>
      </c>
      <c r="F24" s="238"/>
    </row>
    <row r="25" spans="1:6" ht="12">
      <c r="A25" s="433"/>
      <c r="B25" s="238" t="s">
        <v>779</v>
      </c>
      <c r="C25" s="241" t="s">
        <v>70</v>
      </c>
      <c r="D25" s="238"/>
      <c r="E25" s="229">
        <v>15000</v>
      </c>
      <c r="F25" s="238"/>
    </row>
    <row r="26" spans="1:6" ht="12">
      <c r="A26" s="433"/>
      <c r="B26" s="238" t="s">
        <v>781</v>
      </c>
      <c r="C26" s="241" t="s">
        <v>72</v>
      </c>
      <c r="D26" s="238"/>
      <c r="E26" s="229">
        <v>25000</v>
      </c>
      <c r="F26" s="238"/>
    </row>
    <row r="27" spans="1:6" ht="12">
      <c r="A27" s="433"/>
      <c r="B27" s="238" t="s">
        <v>801</v>
      </c>
      <c r="C27" s="241" t="s">
        <v>142</v>
      </c>
      <c r="D27" s="238"/>
      <c r="E27" s="229">
        <v>10000</v>
      </c>
      <c r="F27" s="238"/>
    </row>
    <row r="28" spans="1:6" ht="12">
      <c r="A28" s="433"/>
      <c r="B28" s="238" t="s">
        <v>802</v>
      </c>
      <c r="C28" s="241" t="s">
        <v>82</v>
      </c>
      <c r="D28" s="238"/>
      <c r="E28" s="229">
        <v>30000</v>
      </c>
      <c r="F28" s="238"/>
    </row>
    <row r="29" spans="1:6" ht="12">
      <c r="A29" s="433"/>
      <c r="B29" s="238" t="s">
        <v>803</v>
      </c>
      <c r="C29" s="241" t="s">
        <v>84</v>
      </c>
      <c r="D29" s="238"/>
      <c r="E29" s="229">
        <v>30000</v>
      </c>
      <c r="F29" s="238"/>
    </row>
    <row r="30" spans="1:6" ht="12">
      <c r="A30" s="433"/>
      <c r="B30" s="238" t="s">
        <v>804</v>
      </c>
      <c r="C30" s="241" t="s">
        <v>186</v>
      </c>
      <c r="D30" s="238"/>
      <c r="E30" s="229">
        <v>40000</v>
      </c>
      <c r="F30" s="238"/>
    </row>
    <row r="31" spans="1:6" ht="12">
      <c r="A31" s="433"/>
      <c r="B31" s="238" t="s">
        <v>805</v>
      </c>
      <c r="C31" s="241" t="s">
        <v>188</v>
      </c>
      <c r="D31" s="238"/>
      <c r="E31" s="229">
        <v>20000</v>
      </c>
      <c r="F31" s="238"/>
    </row>
    <row r="32" spans="1:6" ht="12">
      <c r="A32" s="433"/>
      <c r="B32" s="238" t="s">
        <v>792</v>
      </c>
      <c r="C32" s="241" t="s">
        <v>94</v>
      </c>
      <c r="D32" s="238"/>
      <c r="E32" s="229">
        <v>34545</v>
      </c>
      <c r="F32" s="238"/>
    </row>
    <row r="33" spans="1:6" ht="12">
      <c r="A33" s="433"/>
      <c r="B33" s="238"/>
      <c r="C33" s="238"/>
      <c r="D33" s="238"/>
      <c r="E33" s="238"/>
      <c r="F33" s="238"/>
    </row>
    <row r="34" spans="1:6" ht="12">
      <c r="A34" s="433"/>
      <c r="B34" s="238" t="s">
        <v>770</v>
      </c>
      <c r="C34" s="238" t="s">
        <v>109</v>
      </c>
      <c r="D34" s="238"/>
      <c r="E34" s="238"/>
      <c r="F34" s="229">
        <v>3700000</v>
      </c>
    </row>
    <row r="35" spans="1:6" ht="12">
      <c r="A35" s="433"/>
      <c r="B35" s="238" t="s">
        <v>1015</v>
      </c>
      <c r="C35" s="238" t="s">
        <v>113</v>
      </c>
      <c r="D35" s="238"/>
      <c r="E35" s="238"/>
      <c r="F35" s="229">
        <v>600000</v>
      </c>
    </row>
    <row r="36" spans="1:6" ht="12">
      <c r="A36" s="433"/>
      <c r="B36" s="238" t="s">
        <v>1016</v>
      </c>
      <c r="C36" s="238" t="s">
        <v>1017</v>
      </c>
      <c r="D36" s="238"/>
      <c r="E36" s="238"/>
      <c r="F36" s="229">
        <v>1000000</v>
      </c>
    </row>
    <row r="37" spans="1:6" ht="12">
      <c r="A37" s="433"/>
      <c r="B37" s="238" t="s">
        <v>795</v>
      </c>
      <c r="C37" s="238" t="s">
        <v>115</v>
      </c>
      <c r="D37" s="238"/>
      <c r="E37" s="238"/>
      <c r="F37" s="229">
        <v>2000000</v>
      </c>
    </row>
    <row r="38" spans="1:6" ht="12">
      <c r="A38" s="433"/>
      <c r="B38" s="238" t="s">
        <v>1018</v>
      </c>
      <c r="C38" s="238" t="s">
        <v>745</v>
      </c>
      <c r="D38" s="238"/>
      <c r="E38" s="241"/>
      <c r="F38" s="229">
        <v>700000</v>
      </c>
    </row>
    <row r="39" spans="1:6" ht="12">
      <c r="A39" s="239"/>
      <c r="B39" s="239"/>
      <c r="C39" s="239"/>
      <c r="D39" s="240">
        <f>SUM(D21:D38)</f>
        <v>0</v>
      </c>
      <c r="E39" s="240">
        <f>SUM(E21:E38)</f>
        <v>281545</v>
      </c>
      <c r="F39" s="240">
        <f>SUM(F21:F38)</f>
        <v>8000000</v>
      </c>
    </row>
    <row r="40" spans="1:6" ht="12">
      <c r="A40" s="432" t="s">
        <v>806</v>
      </c>
      <c r="B40" s="241" t="s">
        <v>77</v>
      </c>
      <c r="C40" s="241" t="s">
        <v>78</v>
      </c>
      <c r="D40" s="238"/>
      <c r="E40" s="229">
        <v>5000</v>
      </c>
      <c r="F40" s="229"/>
    </row>
    <row r="41" spans="1:6" ht="12">
      <c r="A41" s="432"/>
      <c r="B41" s="241" t="s">
        <v>153</v>
      </c>
      <c r="C41" s="241" t="s">
        <v>154</v>
      </c>
      <c r="D41" s="238"/>
      <c r="E41" s="229">
        <v>225</v>
      </c>
      <c r="F41" s="229"/>
    </row>
    <row r="42" spans="1:6" ht="12">
      <c r="A42" s="432"/>
      <c r="B42" s="241" t="s">
        <v>155</v>
      </c>
      <c r="C42" s="241" t="s">
        <v>156</v>
      </c>
      <c r="D42" s="238"/>
      <c r="E42" s="229">
        <v>3100</v>
      </c>
      <c r="F42" s="238"/>
    </row>
    <row r="43" spans="1:6" ht="12">
      <c r="A43" s="432"/>
      <c r="B43" s="241" t="s">
        <v>763</v>
      </c>
      <c r="C43" s="241" t="s">
        <v>94</v>
      </c>
      <c r="D43" s="238"/>
      <c r="E43" s="229">
        <v>10000</v>
      </c>
      <c r="F43" s="238"/>
    </row>
    <row r="44" spans="1:6" ht="12">
      <c r="A44" s="239"/>
      <c r="B44" s="239"/>
      <c r="C44" s="239"/>
      <c r="D44" s="240">
        <f>SUM(D25:D43)</f>
        <v>0</v>
      </c>
      <c r="E44" s="240">
        <f>SUM(E40:E43)</f>
        <v>18325</v>
      </c>
      <c r="F44" s="240">
        <f>SUM(F40:F43)</f>
        <v>0</v>
      </c>
    </row>
    <row r="45" spans="1:6" ht="12">
      <c r="A45" s="230"/>
      <c r="B45" s="230"/>
      <c r="C45" s="230"/>
      <c r="D45" s="230"/>
      <c r="E45" s="230"/>
      <c r="F45" s="230"/>
    </row>
    <row r="46" spans="1:6" ht="12">
      <c r="A46" s="234"/>
      <c r="B46" s="234"/>
      <c r="C46" s="234"/>
      <c r="D46" s="235">
        <f>D44+D39+D20</f>
        <v>6308360</v>
      </c>
      <c r="E46" s="235">
        <f>E44+E39+E20</f>
        <v>499870</v>
      </c>
      <c r="F46" s="235">
        <f>F44+F39+F20</f>
        <v>13589811</v>
      </c>
    </row>
    <row r="47" spans="1:6" ht="12">
      <c r="A47" s="230"/>
      <c r="B47" s="230"/>
      <c r="C47" s="230"/>
      <c r="D47" s="230"/>
      <c r="E47" s="230"/>
      <c r="F47" s="230"/>
    </row>
    <row r="48" spans="1:6" ht="12.75">
      <c r="A48" s="428">
        <f>D46+E46+F46</f>
        <v>20398041</v>
      </c>
      <c r="B48" s="428"/>
      <c r="C48" s="428"/>
      <c r="D48" s="428"/>
      <c r="E48" s="428"/>
      <c r="F48" s="428"/>
    </row>
    <row r="49" spans="1:6" ht="12">
      <c r="A49" s="230"/>
      <c r="B49" s="230"/>
      <c r="C49" s="230"/>
      <c r="D49" s="230"/>
      <c r="E49" s="230"/>
      <c r="F49" s="230"/>
    </row>
  </sheetData>
  <sheetProtection/>
  <mergeCells count="6">
    <mergeCell ref="A1:F1"/>
    <mergeCell ref="B2:C2"/>
    <mergeCell ref="A3:A19"/>
    <mergeCell ref="A21:A38"/>
    <mergeCell ref="A40:A43"/>
    <mergeCell ref="A48:F4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38"/>
  <sheetViews>
    <sheetView zoomScalePageLayoutView="0" workbookViewId="0" topLeftCell="C36">
      <selection activeCell="A37" sqref="A37:IV37"/>
    </sheetView>
  </sheetViews>
  <sheetFormatPr defaultColWidth="11.421875" defaultRowHeight="12.75"/>
  <cols>
    <col min="1" max="1" width="17.8515625" style="0" customWidth="1"/>
    <col min="2" max="2" width="15.8515625" style="0" customWidth="1"/>
    <col min="3" max="3" width="39.140625" style="0" customWidth="1"/>
    <col min="4" max="4" width="19.57421875" style="0" customWidth="1"/>
    <col min="5" max="5" width="17.28125" style="0" customWidth="1"/>
    <col min="6" max="6" width="19.7109375" style="0" customWidth="1"/>
    <col min="7" max="7" width="28.140625" style="0" customWidth="1"/>
  </cols>
  <sheetData>
    <row r="1" spans="1:6" ht="12">
      <c r="A1" s="430" t="s">
        <v>1201</v>
      </c>
      <c r="B1" s="430"/>
      <c r="C1" s="430"/>
      <c r="D1" s="430"/>
      <c r="E1" s="430"/>
      <c r="F1" s="430"/>
    </row>
    <row r="2" spans="1:6" ht="12">
      <c r="A2" s="230"/>
      <c r="B2" s="230"/>
      <c r="C2" s="230"/>
      <c r="D2" s="230"/>
      <c r="E2" s="230"/>
      <c r="F2" s="230"/>
    </row>
    <row r="3" spans="1:6" ht="31.5">
      <c r="A3" s="227" t="s">
        <v>747</v>
      </c>
      <c r="B3" s="431" t="s">
        <v>748</v>
      </c>
      <c r="C3" s="431"/>
      <c r="D3" s="227" t="s">
        <v>641</v>
      </c>
      <c r="E3" s="227" t="s">
        <v>577</v>
      </c>
      <c r="F3" s="227" t="s">
        <v>918</v>
      </c>
    </row>
    <row r="4" spans="1:6" ht="12">
      <c r="A4" s="436" t="s">
        <v>904</v>
      </c>
      <c r="B4" s="259" t="s">
        <v>750</v>
      </c>
      <c r="C4" s="229" t="s">
        <v>42</v>
      </c>
      <c r="D4" s="229">
        <v>200000</v>
      </c>
      <c r="E4" s="229"/>
      <c r="F4" s="238" t="s">
        <v>899</v>
      </c>
    </row>
    <row r="5" spans="1:6" ht="12">
      <c r="A5" s="427"/>
      <c r="B5" s="238" t="s">
        <v>900</v>
      </c>
      <c r="C5" s="229" t="s">
        <v>901</v>
      </c>
      <c r="D5" s="229">
        <v>72000</v>
      </c>
      <c r="E5" s="229"/>
      <c r="F5" s="238" t="s">
        <v>899</v>
      </c>
    </row>
    <row r="6" spans="1:6" ht="12">
      <c r="A6" s="427"/>
      <c r="B6" s="238" t="s">
        <v>902</v>
      </c>
      <c r="C6" s="229" t="s">
        <v>833</v>
      </c>
      <c r="D6" s="229">
        <v>25000</v>
      </c>
      <c r="E6" s="229"/>
      <c r="F6" s="238" t="s">
        <v>711</v>
      </c>
    </row>
    <row r="7" spans="1:6" ht="12">
      <c r="A7" s="427"/>
      <c r="B7" s="238" t="s">
        <v>900</v>
      </c>
      <c r="C7" s="229" t="s">
        <v>901</v>
      </c>
      <c r="D7" s="229">
        <v>120000</v>
      </c>
      <c r="E7" s="229"/>
      <c r="F7" s="238" t="s">
        <v>711</v>
      </c>
    </row>
    <row r="8" spans="1:6" ht="12">
      <c r="A8" s="427"/>
      <c r="B8" s="238" t="s">
        <v>900</v>
      </c>
      <c r="C8" s="229" t="s">
        <v>901</v>
      </c>
      <c r="D8" s="229">
        <v>195600</v>
      </c>
      <c r="E8" s="229"/>
      <c r="F8" s="238" t="s">
        <v>903</v>
      </c>
    </row>
    <row r="9" spans="1:6" ht="12">
      <c r="A9" s="427"/>
      <c r="B9" s="238" t="s">
        <v>760</v>
      </c>
      <c r="C9" s="229" t="s">
        <v>42</v>
      </c>
      <c r="D9" s="229"/>
      <c r="E9" s="229">
        <v>200000</v>
      </c>
      <c r="F9" s="238" t="s">
        <v>899</v>
      </c>
    </row>
    <row r="10" spans="1:6" ht="12">
      <c r="A10" s="427"/>
      <c r="B10" s="238"/>
      <c r="C10" s="229"/>
      <c r="D10" s="229"/>
      <c r="E10" s="229"/>
      <c r="F10" s="238"/>
    </row>
    <row r="11" spans="1:6" ht="12">
      <c r="A11" s="427"/>
      <c r="B11" s="238" t="s">
        <v>905</v>
      </c>
      <c r="C11" s="229" t="s">
        <v>743</v>
      </c>
      <c r="D11" s="229"/>
      <c r="E11" s="229">
        <v>10000</v>
      </c>
      <c r="F11" s="238" t="s">
        <v>899</v>
      </c>
    </row>
    <row r="12" spans="1:6" ht="12">
      <c r="A12" s="427"/>
      <c r="B12" s="238" t="s">
        <v>906</v>
      </c>
      <c r="C12" s="229" t="s">
        <v>138</v>
      </c>
      <c r="D12" s="229"/>
      <c r="E12" s="229">
        <v>14000</v>
      </c>
      <c r="F12" s="238" t="s">
        <v>899</v>
      </c>
    </row>
    <row r="13" spans="1:6" ht="12">
      <c r="A13" s="427"/>
      <c r="B13" s="238"/>
      <c r="C13" s="229"/>
      <c r="D13" s="229"/>
      <c r="E13" s="229"/>
      <c r="F13" s="238"/>
    </row>
    <row r="14" spans="1:6" ht="12">
      <c r="A14" s="427"/>
      <c r="B14" s="238"/>
      <c r="C14" s="229"/>
      <c r="D14" s="229"/>
      <c r="E14" s="229"/>
      <c r="F14" s="238"/>
    </row>
    <row r="15" spans="1:6" ht="12">
      <c r="A15" s="427"/>
      <c r="B15" s="238" t="s">
        <v>755</v>
      </c>
      <c r="C15" s="229" t="s">
        <v>200</v>
      </c>
      <c r="D15" s="229"/>
      <c r="E15" s="229">
        <v>1000</v>
      </c>
      <c r="F15" s="238" t="s">
        <v>907</v>
      </c>
    </row>
    <row r="16" spans="1:6" ht="12">
      <c r="A16" s="427"/>
      <c r="B16" s="238" t="s">
        <v>905</v>
      </c>
      <c r="C16" s="229" t="s">
        <v>743</v>
      </c>
      <c r="D16" s="229"/>
      <c r="E16" s="229">
        <v>1700</v>
      </c>
      <c r="F16" s="238" t="s">
        <v>907</v>
      </c>
    </row>
    <row r="17" spans="1:6" ht="12">
      <c r="A17" s="427"/>
      <c r="B17" s="238" t="s">
        <v>763</v>
      </c>
      <c r="C17" s="229" t="s">
        <v>94</v>
      </c>
      <c r="D17" s="229"/>
      <c r="E17" s="229">
        <v>2000</v>
      </c>
      <c r="F17" s="238" t="s">
        <v>907</v>
      </c>
    </row>
    <row r="18" spans="1:6" ht="12">
      <c r="A18" s="427"/>
      <c r="B18" s="238" t="s">
        <v>908</v>
      </c>
      <c r="C18" s="229" t="s">
        <v>154</v>
      </c>
      <c r="D18" s="229"/>
      <c r="E18" s="229">
        <v>500</v>
      </c>
      <c r="F18" s="238" t="s">
        <v>907</v>
      </c>
    </row>
    <row r="19" spans="1:6" ht="12">
      <c r="A19" s="427"/>
      <c r="B19" s="238" t="s">
        <v>909</v>
      </c>
      <c r="C19" s="229" t="s">
        <v>156</v>
      </c>
      <c r="D19" s="229"/>
      <c r="E19" s="229">
        <v>2000</v>
      </c>
      <c r="F19" s="238" t="s">
        <v>907</v>
      </c>
    </row>
    <row r="20" spans="1:6" ht="12">
      <c r="A20" s="427"/>
      <c r="B20" s="238" t="s">
        <v>910</v>
      </c>
      <c r="C20" s="229" t="s">
        <v>136</v>
      </c>
      <c r="D20" s="229"/>
      <c r="E20" s="229">
        <v>1800</v>
      </c>
      <c r="F20" s="238" t="s">
        <v>907</v>
      </c>
    </row>
    <row r="21" spans="1:6" ht="12">
      <c r="A21" s="427"/>
      <c r="B21" s="238" t="s">
        <v>906</v>
      </c>
      <c r="C21" s="229" t="s">
        <v>138</v>
      </c>
      <c r="D21" s="229"/>
      <c r="E21" s="229">
        <v>3000</v>
      </c>
      <c r="F21" s="238" t="s">
        <v>907</v>
      </c>
    </row>
    <row r="22" spans="1:6" ht="12">
      <c r="A22" s="427"/>
      <c r="B22" s="238"/>
      <c r="C22" s="229"/>
      <c r="D22" s="229"/>
      <c r="E22" s="229"/>
      <c r="F22" s="238"/>
    </row>
    <row r="23" spans="1:6" ht="12">
      <c r="A23" s="427"/>
      <c r="B23" s="238" t="s">
        <v>763</v>
      </c>
      <c r="C23" s="229" t="s">
        <v>94</v>
      </c>
      <c r="D23" s="229"/>
      <c r="E23" s="229">
        <v>5000</v>
      </c>
      <c r="F23" s="238" t="s">
        <v>911</v>
      </c>
    </row>
    <row r="24" spans="1:6" ht="12">
      <c r="A24" s="427"/>
      <c r="B24" s="238" t="s">
        <v>910</v>
      </c>
      <c r="C24" s="229" t="s">
        <v>136</v>
      </c>
      <c r="D24" s="229"/>
      <c r="E24" s="229">
        <v>5000</v>
      </c>
      <c r="F24" s="238" t="s">
        <v>911</v>
      </c>
    </row>
    <row r="25" spans="1:6" ht="12">
      <c r="A25" s="427"/>
      <c r="B25" s="238" t="s">
        <v>906</v>
      </c>
      <c r="C25" s="229" t="s">
        <v>138</v>
      </c>
      <c r="D25" s="229"/>
      <c r="E25" s="229">
        <v>5000</v>
      </c>
      <c r="F25" s="238" t="s">
        <v>911</v>
      </c>
    </row>
    <row r="26" spans="1:6" ht="12">
      <c r="A26" s="427"/>
      <c r="B26" s="238"/>
      <c r="C26" s="229"/>
      <c r="D26" s="229"/>
      <c r="E26" s="229"/>
      <c r="F26" s="238"/>
    </row>
    <row r="27" spans="1:6" ht="12">
      <c r="A27" s="427"/>
      <c r="B27" s="238"/>
      <c r="C27" s="229"/>
      <c r="D27" s="229"/>
      <c r="E27" s="229"/>
      <c r="F27" s="238"/>
    </row>
    <row r="28" spans="1:6" ht="12">
      <c r="A28" s="427"/>
      <c r="B28" s="238" t="s">
        <v>912</v>
      </c>
      <c r="C28" s="229" t="s">
        <v>80</v>
      </c>
      <c r="D28" s="229"/>
      <c r="E28" s="229">
        <v>3240</v>
      </c>
      <c r="F28" s="238" t="s">
        <v>711</v>
      </c>
    </row>
    <row r="29" spans="1:6" ht="12">
      <c r="A29" s="427"/>
      <c r="B29" s="238" t="s">
        <v>763</v>
      </c>
      <c r="C29" s="229" t="s">
        <v>94</v>
      </c>
      <c r="D29" s="229"/>
      <c r="E29" s="229">
        <v>10000</v>
      </c>
      <c r="F29" s="238" t="s">
        <v>711</v>
      </c>
    </row>
    <row r="30" spans="1:6" ht="12">
      <c r="A30" s="427"/>
      <c r="B30" s="238" t="s">
        <v>913</v>
      </c>
      <c r="C30" s="229" t="s">
        <v>50</v>
      </c>
      <c r="D30" s="229"/>
      <c r="E30" s="229">
        <v>20000</v>
      </c>
      <c r="F30" s="238" t="s">
        <v>711</v>
      </c>
    </row>
    <row r="31" spans="1:6" ht="12">
      <c r="A31" s="427"/>
      <c r="B31" s="238" t="s">
        <v>914</v>
      </c>
      <c r="C31" s="229" t="s">
        <v>510</v>
      </c>
      <c r="D31" s="229"/>
      <c r="E31" s="229">
        <v>20000</v>
      </c>
      <c r="F31" s="238" t="s">
        <v>711</v>
      </c>
    </row>
    <row r="32" spans="1:6" ht="12">
      <c r="A32" s="427"/>
      <c r="B32" s="238" t="s">
        <v>915</v>
      </c>
      <c r="C32" s="229" t="s">
        <v>60</v>
      </c>
      <c r="D32" s="229"/>
      <c r="E32" s="229">
        <v>19000</v>
      </c>
      <c r="F32" s="238" t="s">
        <v>711</v>
      </c>
    </row>
    <row r="33" spans="1:6" ht="12">
      <c r="A33" s="427"/>
      <c r="B33" s="238" t="s">
        <v>916</v>
      </c>
      <c r="C33" s="229" t="s">
        <v>917</v>
      </c>
      <c r="D33" s="229"/>
      <c r="E33" s="229">
        <f>80000-11240</f>
        <v>68760</v>
      </c>
      <c r="F33" s="238" t="s">
        <v>711</v>
      </c>
    </row>
    <row r="34" spans="1:6" ht="12">
      <c r="A34" s="427"/>
      <c r="B34" s="238" t="s">
        <v>910</v>
      </c>
      <c r="C34" s="229" t="s">
        <v>136</v>
      </c>
      <c r="D34" s="229"/>
      <c r="E34" s="229">
        <v>1500</v>
      </c>
      <c r="F34" s="238" t="s">
        <v>711</v>
      </c>
    </row>
    <row r="35" spans="1:6" ht="12">
      <c r="A35" s="427"/>
      <c r="B35" s="238" t="s">
        <v>906</v>
      </c>
      <c r="C35" s="229" t="s">
        <v>138</v>
      </c>
      <c r="D35" s="229"/>
      <c r="E35" s="229">
        <v>6500</v>
      </c>
      <c r="F35" s="238" t="s">
        <v>711</v>
      </c>
    </row>
    <row r="36" spans="1:6" ht="12">
      <c r="A36" s="427"/>
      <c r="B36" s="238"/>
      <c r="C36" s="229"/>
      <c r="D36" s="229"/>
      <c r="E36" s="229"/>
      <c r="F36" s="238"/>
    </row>
    <row r="37" spans="1:6" ht="12">
      <c r="A37" s="234"/>
      <c r="B37" s="234"/>
      <c r="C37" s="234"/>
      <c r="D37" s="235">
        <f>SUM(D4:D36)</f>
        <v>612600</v>
      </c>
      <c r="E37" s="235">
        <f>SUM(E4:E36)</f>
        <v>400000</v>
      </c>
      <c r="F37" s="235"/>
    </row>
    <row r="39" spans="1:6" ht="12.75">
      <c r="A39" s="428">
        <f>D37+E37+F37</f>
        <v>1012600</v>
      </c>
      <c r="B39" s="428"/>
      <c r="C39" s="428"/>
      <c r="D39" s="428"/>
      <c r="E39" s="428"/>
      <c r="F39" s="428"/>
    </row>
    <row r="42" spans="1:7" ht="12">
      <c r="A42" s="430" t="s">
        <v>1202</v>
      </c>
      <c r="B42" s="430"/>
      <c r="C42" s="430"/>
      <c r="D42" s="430"/>
      <c r="E42" s="430"/>
      <c r="F42" s="430"/>
      <c r="G42" s="430"/>
    </row>
    <row r="43" spans="1:7" ht="31.5">
      <c r="A43" s="227" t="s">
        <v>747</v>
      </c>
      <c r="B43" s="431" t="s">
        <v>748</v>
      </c>
      <c r="C43" s="431"/>
      <c r="D43" s="227" t="s">
        <v>641</v>
      </c>
      <c r="E43" s="227" t="s">
        <v>577</v>
      </c>
      <c r="F43" s="227" t="s">
        <v>642</v>
      </c>
      <c r="G43" s="227" t="s">
        <v>918</v>
      </c>
    </row>
    <row r="44" spans="1:7" ht="12">
      <c r="A44" s="434" t="s">
        <v>335</v>
      </c>
      <c r="B44" s="238" t="s">
        <v>978</v>
      </c>
      <c r="C44" s="229" t="s">
        <v>94</v>
      </c>
      <c r="D44" s="229">
        <v>150000</v>
      </c>
      <c r="E44" s="229"/>
      <c r="F44" s="229"/>
      <c r="G44" s="238" t="s">
        <v>979</v>
      </c>
    </row>
    <row r="45" spans="1:7" ht="12">
      <c r="A45" s="435"/>
      <c r="B45" s="238" t="s">
        <v>900</v>
      </c>
      <c r="C45" s="229" t="s">
        <v>901</v>
      </c>
      <c r="D45" s="229">
        <v>36000</v>
      </c>
      <c r="E45" s="229"/>
      <c r="F45" s="229"/>
      <c r="G45" s="238" t="s">
        <v>979</v>
      </c>
    </row>
    <row r="46" spans="1:7" ht="12">
      <c r="A46" s="435"/>
      <c r="B46" s="238" t="s">
        <v>900</v>
      </c>
      <c r="C46" s="229" t="s">
        <v>901</v>
      </c>
      <c r="D46" s="229">
        <v>80000</v>
      </c>
      <c r="E46" s="229"/>
      <c r="F46" s="229"/>
      <c r="G46" s="238" t="s">
        <v>975</v>
      </c>
    </row>
    <row r="47" spans="1:7" ht="12">
      <c r="A47" s="435"/>
      <c r="B47" s="238" t="s">
        <v>978</v>
      </c>
      <c r="C47" s="229" t="s">
        <v>94</v>
      </c>
      <c r="D47" s="229">
        <v>50000</v>
      </c>
      <c r="E47" s="229"/>
      <c r="F47" s="229"/>
      <c r="G47" s="238" t="s">
        <v>975</v>
      </c>
    </row>
    <row r="48" spans="1:7" ht="12">
      <c r="A48" s="435"/>
      <c r="B48" s="238"/>
      <c r="C48" s="229"/>
      <c r="D48" s="229"/>
      <c r="E48" s="229"/>
      <c r="F48" s="229"/>
      <c r="G48" s="238"/>
    </row>
    <row r="49" spans="1:7" ht="12">
      <c r="A49" s="435"/>
      <c r="B49" s="238" t="s">
        <v>980</v>
      </c>
      <c r="C49" s="229" t="s">
        <v>92</v>
      </c>
      <c r="D49" s="229">
        <v>80000</v>
      </c>
      <c r="E49" s="229"/>
      <c r="F49" s="229"/>
      <c r="G49" s="238" t="s">
        <v>954</v>
      </c>
    </row>
    <row r="50" spans="1:7" ht="12">
      <c r="A50" s="435"/>
      <c r="B50" s="238" t="s">
        <v>900</v>
      </c>
      <c r="C50" s="229" t="s">
        <v>901</v>
      </c>
      <c r="D50" s="229">
        <v>22320</v>
      </c>
      <c r="E50" s="229"/>
      <c r="F50" s="229"/>
      <c r="G50" s="238" t="s">
        <v>954</v>
      </c>
    </row>
    <row r="51" spans="1:7" ht="12">
      <c r="A51" s="435"/>
      <c r="B51" s="238" t="s">
        <v>900</v>
      </c>
      <c r="C51" s="229" t="s">
        <v>901</v>
      </c>
      <c r="D51" s="229">
        <v>137680</v>
      </c>
      <c r="E51" s="229"/>
      <c r="F51" s="229"/>
      <c r="G51" s="238" t="s">
        <v>943</v>
      </c>
    </row>
    <row r="52" spans="1:7" ht="12">
      <c r="A52" s="435"/>
      <c r="B52" s="238" t="s">
        <v>523</v>
      </c>
      <c r="C52" s="229" t="s">
        <v>86</v>
      </c>
      <c r="D52" s="229">
        <v>30000</v>
      </c>
      <c r="E52" s="229"/>
      <c r="F52" s="229"/>
      <c r="G52" s="238" t="s">
        <v>943</v>
      </c>
    </row>
    <row r="53" spans="1:7" ht="12">
      <c r="A53" s="435"/>
      <c r="B53" s="238" t="s">
        <v>980</v>
      </c>
      <c r="C53" s="229" t="s">
        <v>92</v>
      </c>
      <c r="D53" s="229">
        <v>30000</v>
      </c>
      <c r="E53" s="229"/>
      <c r="F53" s="229"/>
      <c r="G53" s="238" t="s">
        <v>943</v>
      </c>
    </row>
    <row r="54" spans="1:7" ht="12">
      <c r="A54" s="435"/>
      <c r="B54" s="238"/>
      <c r="C54" s="229"/>
      <c r="D54" s="229"/>
      <c r="E54" s="229"/>
      <c r="F54" s="229"/>
      <c r="G54" s="238"/>
    </row>
    <row r="55" spans="1:7" ht="12">
      <c r="A55" s="435"/>
      <c r="B55" s="238" t="s">
        <v>900</v>
      </c>
      <c r="C55" s="229" t="s">
        <v>901</v>
      </c>
      <c r="D55" s="229">
        <v>50000</v>
      </c>
      <c r="E55" s="229"/>
      <c r="F55" s="229"/>
      <c r="G55" s="238" t="s">
        <v>981</v>
      </c>
    </row>
    <row r="56" spans="1:7" ht="12">
      <c r="A56" s="435"/>
      <c r="B56" s="238"/>
      <c r="C56" s="229"/>
      <c r="D56" s="229"/>
      <c r="E56" s="229"/>
      <c r="F56" s="229"/>
      <c r="G56" s="238"/>
    </row>
    <row r="57" spans="1:7" ht="12">
      <c r="A57" s="435"/>
      <c r="B57" s="238" t="s">
        <v>41</v>
      </c>
      <c r="C57" s="229" t="s">
        <v>42</v>
      </c>
      <c r="D57" s="229"/>
      <c r="E57" s="229">
        <v>175000</v>
      </c>
      <c r="F57" s="229"/>
      <c r="G57" s="238" t="s">
        <v>979</v>
      </c>
    </row>
    <row r="58" spans="1:7" ht="12">
      <c r="A58" s="435"/>
      <c r="B58" s="238" t="s">
        <v>135</v>
      </c>
      <c r="C58" s="229" t="s">
        <v>136</v>
      </c>
      <c r="D58" s="229"/>
      <c r="E58" s="229">
        <v>1500</v>
      </c>
      <c r="F58" s="229"/>
      <c r="G58" s="238" t="s">
        <v>979</v>
      </c>
    </row>
    <row r="59" spans="1:7" ht="12">
      <c r="A59" s="435"/>
      <c r="B59" s="251" t="s">
        <v>761</v>
      </c>
      <c r="C59" s="252" t="s">
        <v>762</v>
      </c>
      <c r="D59" s="229"/>
      <c r="E59" s="229">
        <v>52500</v>
      </c>
      <c r="F59" s="229"/>
      <c r="G59" s="238" t="s">
        <v>979</v>
      </c>
    </row>
    <row r="60" spans="1:7" ht="12">
      <c r="A60" s="435"/>
      <c r="B60" s="238" t="s">
        <v>137</v>
      </c>
      <c r="C60" s="229" t="s">
        <v>138</v>
      </c>
      <c r="D60" s="229"/>
      <c r="E60" s="229">
        <v>5000</v>
      </c>
      <c r="F60" s="229"/>
      <c r="G60" s="238" t="s">
        <v>979</v>
      </c>
    </row>
    <row r="61" spans="1:7" ht="12">
      <c r="A61" s="435"/>
      <c r="B61" s="238" t="s">
        <v>49</v>
      </c>
      <c r="C61" s="229" t="s">
        <v>50</v>
      </c>
      <c r="D61" s="229"/>
      <c r="E61" s="229">
        <v>2000</v>
      </c>
      <c r="F61" s="229"/>
      <c r="G61" s="238" t="s">
        <v>979</v>
      </c>
    </row>
    <row r="62" spans="1:7" ht="12">
      <c r="A62" s="435"/>
      <c r="B62" s="238" t="s">
        <v>55</v>
      </c>
      <c r="C62" s="229" t="s">
        <v>920</v>
      </c>
      <c r="D62" s="229"/>
      <c r="E62" s="229">
        <v>5000</v>
      </c>
      <c r="F62" s="229"/>
      <c r="G62" s="238" t="s">
        <v>979</v>
      </c>
    </row>
    <row r="63" spans="1:7" ht="12">
      <c r="A63" s="435"/>
      <c r="B63" s="238" t="s">
        <v>145</v>
      </c>
      <c r="C63" s="229" t="s">
        <v>921</v>
      </c>
      <c r="D63" s="229"/>
      <c r="E63" s="229">
        <v>1500</v>
      </c>
      <c r="F63" s="229"/>
      <c r="G63" s="238" t="s">
        <v>979</v>
      </c>
    </row>
    <row r="64" spans="1:7" ht="12">
      <c r="A64" s="435"/>
      <c r="B64" s="238" t="s">
        <v>738</v>
      </c>
      <c r="C64" s="229" t="s">
        <v>922</v>
      </c>
      <c r="D64" s="229"/>
      <c r="E64" s="229">
        <v>50000</v>
      </c>
      <c r="F64" s="229"/>
      <c r="G64" s="238" t="s">
        <v>979</v>
      </c>
    </row>
    <row r="65" spans="1:7" ht="12">
      <c r="A65" s="435"/>
      <c r="B65" s="238" t="s">
        <v>153</v>
      </c>
      <c r="C65" s="229" t="s">
        <v>154</v>
      </c>
      <c r="D65" s="229"/>
      <c r="E65" s="229">
        <v>1000</v>
      </c>
      <c r="F65" s="229"/>
      <c r="G65" s="238" t="s">
        <v>979</v>
      </c>
    </row>
    <row r="66" spans="1:7" ht="12">
      <c r="A66" s="435"/>
      <c r="B66" s="238" t="s">
        <v>155</v>
      </c>
      <c r="C66" s="229" t="s">
        <v>156</v>
      </c>
      <c r="D66" s="229"/>
      <c r="E66" s="229">
        <f>29250+12000</f>
        <v>41250</v>
      </c>
      <c r="F66" s="229"/>
      <c r="G66" s="238" t="s">
        <v>979</v>
      </c>
    </row>
    <row r="67" spans="1:7" ht="12">
      <c r="A67" s="435"/>
      <c r="B67" s="238" t="s">
        <v>157</v>
      </c>
      <c r="C67" s="229" t="s">
        <v>923</v>
      </c>
      <c r="D67" s="229"/>
      <c r="E67" s="229">
        <f>5000+46665</f>
        <v>51665</v>
      </c>
      <c r="F67" s="229"/>
      <c r="G67" s="238" t="s">
        <v>979</v>
      </c>
    </row>
    <row r="68" spans="1:7" ht="12">
      <c r="A68" s="435"/>
      <c r="B68" s="238" t="s">
        <v>732</v>
      </c>
      <c r="C68" s="229" t="s">
        <v>733</v>
      </c>
      <c r="D68" s="229"/>
      <c r="E68" s="229">
        <v>30600</v>
      </c>
      <c r="F68" s="229"/>
      <c r="G68" s="238" t="s">
        <v>979</v>
      </c>
    </row>
    <row r="69" spans="1:7" ht="12">
      <c r="A69" s="435"/>
      <c r="B69" s="238" t="s">
        <v>924</v>
      </c>
      <c r="C69" s="229" t="s">
        <v>925</v>
      </c>
      <c r="D69" s="229"/>
      <c r="E69" s="229">
        <v>15000</v>
      </c>
      <c r="F69" s="229"/>
      <c r="G69" s="238" t="s">
        <v>979</v>
      </c>
    </row>
    <row r="70" spans="1:7" ht="12">
      <c r="A70" s="435"/>
      <c r="B70" s="238" t="s">
        <v>734</v>
      </c>
      <c r="C70" s="229" t="s">
        <v>926</v>
      </c>
      <c r="D70" s="229"/>
      <c r="E70" s="229">
        <f>2200*12</f>
        <v>26400</v>
      </c>
      <c r="F70" s="229"/>
      <c r="G70" s="238" t="s">
        <v>979</v>
      </c>
    </row>
    <row r="71" spans="1:7" ht="12">
      <c r="A71" s="435"/>
      <c r="B71" s="238" t="s">
        <v>927</v>
      </c>
      <c r="C71" s="229" t="s">
        <v>928</v>
      </c>
      <c r="D71" s="229"/>
      <c r="E71" s="229">
        <v>15000</v>
      </c>
      <c r="F71" s="229"/>
      <c r="G71" s="238" t="s">
        <v>979</v>
      </c>
    </row>
    <row r="72" spans="1:7" ht="12">
      <c r="A72" s="435"/>
      <c r="B72" s="238" t="s">
        <v>929</v>
      </c>
      <c r="C72" s="229" t="s">
        <v>930</v>
      </c>
      <c r="D72" s="229"/>
      <c r="E72" s="229">
        <v>526585</v>
      </c>
      <c r="F72" s="229"/>
      <c r="G72" s="238" t="s">
        <v>979</v>
      </c>
    </row>
    <row r="73" spans="1:7" ht="12">
      <c r="A73" s="435"/>
      <c r="B73" s="238"/>
      <c r="C73" s="229"/>
      <c r="D73" s="229"/>
      <c r="E73" s="229"/>
      <c r="F73" s="229"/>
      <c r="G73" s="238"/>
    </row>
    <row r="74" spans="1:7" ht="12">
      <c r="A74" s="435"/>
      <c r="B74" s="238" t="s">
        <v>764</v>
      </c>
      <c r="C74" s="229" t="str">
        <f>VLOOKUP(B74,'[1]LISTA DE ESPECIFICAS DE GASTOS'!$B$5:$C$110,2)</f>
        <v>PASAJES Y GASTOS DE TRANSPORTE</v>
      </c>
      <c r="D74" s="229"/>
      <c r="E74" s="229">
        <v>18000</v>
      </c>
      <c r="F74" s="229"/>
      <c r="G74" s="238" t="s">
        <v>717</v>
      </c>
    </row>
    <row r="75" spans="1:7" ht="12">
      <c r="A75" s="435"/>
      <c r="B75" s="238" t="s">
        <v>93</v>
      </c>
      <c r="C75" s="229" t="str">
        <f>VLOOKUP(B75,'[1]LISTA DE ESPECIFICAS DE GASTOS'!$B$5:$C$110,2)</f>
        <v>SERVICIOS DIVERSOS</v>
      </c>
      <c r="D75" s="229"/>
      <c r="E75" s="229">
        <v>27000</v>
      </c>
      <c r="F75" s="229"/>
      <c r="G75" s="238" t="s">
        <v>717</v>
      </c>
    </row>
    <row r="76" spans="1:7" ht="12">
      <c r="A76" s="435"/>
      <c r="B76" s="238" t="s">
        <v>137</v>
      </c>
      <c r="C76" s="229" t="str">
        <f>VLOOKUP(B76,'[1]LISTA DE ESPECIFICAS DE GASTOS'!$B$5:$C$110,2)</f>
        <v>PAPELERIA EN GENERAL, UTILES Y MATERIALES DE OFICINA</v>
      </c>
      <c r="D76" s="229"/>
      <c r="E76" s="229">
        <v>5000</v>
      </c>
      <c r="F76" s="229"/>
      <c r="G76" s="238" t="s">
        <v>717</v>
      </c>
    </row>
    <row r="77" spans="1:7" ht="12">
      <c r="A77" s="435"/>
      <c r="B77" s="238" t="s">
        <v>765</v>
      </c>
      <c r="C77" s="229" t="str">
        <f>VLOOKUP(B77,'[1]LISTA DE ESPECIFICAS DE GASTOS'!$B$5:$C$110,2)</f>
        <v>REALIZADO POR PERSONAS NATURALES</v>
      </c>
      <c r="D77" s="229"/>
      <c r="E77" s="229">
        <v>40000</v>
      </c>
      <c r="F77" s="229"/>
      <c r="G77" s="238" t="s">
        <v>717</v>
      </c>
    </row>
    <row r="78" spans="1:7" ht="12">
      <c r="A78" s="435"/>
      <c r="B78" s="238" t="s">
        <v>766</v>
      </c>
      <c r="C78" s="229" t="str">
        <f>VLOOKUP(B78,'[1]LISTA DE ESPECIFICAS DE GASTOS'!$B$5:$C$110,2)</f>
        <v>ALIMENTOS Y BEBIDAS PARA CONSUMO HUMANO</v>
      </c>
      <c r="D78" s="229"/>
      <c r="E78" s="229">
        <v>4000</v>
      </c>
      <c r="F78" s="229"/>
      <c r="G78" s="238" t="s">
        <v>717</v>
      </c>
    </row>
    <row r="79" spans="1:7" ht="12">
      <c r="A79" s="435"/>
      <c r="B79" s="238" t="s">
        <v>767</v>
      </c>
      <c r="C79" s="229" t="str">
        <f>VLOOKUP(B79,'[1]LISTA DE ESPECIFICAS DE GASTOS'!$B$5:$C$110,2)</f>
        <v>REPUESTOS Y ACCESORIOS</v>
      </c>
      <c r="D79" s="229"/>
      <c r="E79" s="229">
        <v>4000</v>
      </c>
      <c r="F79" s="229"/>
      <c r="G79" s="238" t="s">
        <v>717</v>
      </c>
    </row>
    <row r="80" spans="1:7" ht="12">
      <c r="A80" s="435"/>
      <c r="B80" s="238" t="s">
        <v>137</v>
      </c>
      <c r="C80" s="229" t="str">
        <f>VLOOKUP(B80,'[1]LISTA DE ESPECIFICAS DE GASTOS'!$B$5:$C$110,2)</f>
        <v>PAPELERIA EN GENERAL, UTILES Y MATERIALES DE OFICINA</v>
      </c>
      <c r="D80" s="229"/>
      <c r="E80" s="229">
        <v>2000</v>
      </c>
      <c r="F80" s="229"/>
      <c r="G80" s="238" t="s">
        <v>717</v>
      </c>
    </row>
    <row r="81" spans="1:7" ht="12">
      <c r="A81" s="435"/>
      <c r="B81" s="238"/>
      <c r="C81" s="229"/>
      <c r="D81" s="229"/>
      <c r="E81" s="229"/>
      <c r="F81" s="229"/>
      <c r="G81" s="238"/>
    </row>
    <row r="82" spans="1:7" ht="12">
      <c r="A82" s="435"/>
      <c r="B82" s="238" t="s">
        <v>750</v>
      </c>
      <c r="C82" s="229" t="s">
        <v>42</v>
      </c>
      <c r="D82" s="229"/>
      <c r="E82" s="229">
        <v>900</v>
      </c>
      <c r="F82" s="229"/>
      <c r="G82" s="238" t="s">
        <v>705</v>
      </c>
    </row>
    <row r="83" spans="1:7" ht="12">
      <c r="A83" s="435"/>
      <c r="B83" s="238" t="s">
        <v>931</v>
      </c>
      <c r="C83" s="229" t="s">
        <v>932</v>
      </c>
      <c r="D83" s="229"/>
      <c r="E83" s="229">
        <v>5171</v>
      </c>
      <c r="F83" s="229"/>
      <c r="G83" s="238" t="s">
        <v>705</v>
      </c>
    </row>
    <row r="84" spans="1:7" ht="12">
      <c r="A84" s="435"/>
      <c r="B84" s="238" t="s">
        <v>933</v>
      </c>
      <c r="C84" s="229" t="s">
        <v>138</v>
      </c>
      <c r="D84" s="229"/>
      <c r="E84" s="229">
        <v>5909</v>
      </c>
      <c r="F84" s="229"/>
      <c r="G84" s="238" t="s">
        <v>705</v>
      </c>
    </row>
    <row r="85" spans="1:7" ht="12">
      <c r="A85" s="435"/>
      <c r="B85" s="238" t="s">
        <v>934</v>
      </c>
      <c r="C85" s="229" t="s">
        <v>935</v>
      </c>
      <c r="D85" s="229"/>
      <c r="E85" s="229">
        <v>60</v>
      </c>
      <c r="F85" s="229"/>
      <c r="G85" s="238" t="s">
        <v>705</v>
      </c>
    </row>
    <row r="86" spans="1:7" ht="12">
      <c r="A86" s="435"/>
      <c r="B86" s="238" t="s">
        <v>936</v>
      </c>
      <c r="C86" s="229" t="s">
        <v>154</v>
      </c>
      <c r="D86" s="229"/>
      <c r="E86" s="229">
        <v>360</v>
      </c>
      <c r="F86" s="229"/>
      <c r="G86" s="238" t="s">
        <v>705</v>
      </c>
    </row>
    <row r="87" spans="1:7" ht="12">
      <c r="A87" s="435"/>
      <c r="B87" s="238" t="s">
        <v>937</v>
      </c>
      <c r="C87" s="229" t="s">
        <v>938</v>
      </c>
      <c r="D87" s="229"/>
      <c r="E87" s="229">
        <v>1600</v>
      </c>
      <c r="F87" s="229"/>
      <c r="G87" s="238" t="s">
        <v>705</v>
      </c>
    </row>
    <row r="88" spans="1:7" ht="12">
      <c r="A88" s="435"/>
      <c r="B88" s="238" t="s">
        <v>939</v>
      </c>
      <c r="C88" s="229" t="s">
        <v>940</v>
      </c>
      <c r="D88" s="229"/>
      <c r="E88" s="229">
        <v>6000</v>
      </c>
      <c r="F88" s="229"/>
      <c r="G88" s="238" t="s">
        <v>705</v>
      </c>
    </row>
    <row r="89" spans="1:7" ht="12">
      <c r="A89" s="435"/>
      <c r="B89" s="238"/>
      <c r="C89" s="229"/>
      <c r="D89" s="229"/>
      <c r="E89" s="229"/>
      <c r="F89" s="229"/>
      <c r="G89" s="238"/>
    </row>
    <row r="90" spans="1:7" ht="12">
      <c r="A90" s="435"/>
      <c r="B90" s="238" t="s">
        <v>941</v>
      </c>
      <c r="C90" s="229" t="s">
        <v>942</v>
      </c>
      <c r="D90" s="229"/>
      <c r="E90" s="229">
        <v>2000</v>
      </c>
      <c r="F90" s="229"/>
      <c r="G90" s="238" t="s">
        <v>943</v>
      </c>
    </row>
    <row r="91" spans="1:7" ht="12">
      <c r="A91" s="435"/>
      <c r="B91" s="238" t="s">
        <v>944</v>
      </c>
      <c r="C91" s="229" t="s">
        <v>945</v>
      </c>
      <c r="D91" s="229"/>
      <c r="E91" s="229">
        <v>8000</v>
      </c>
      <c r="F91" s="229"/>
      <c r="G91" s="238" t="s">
        <v>943</v>
      </c>
    </row>
    <row r="92" spans="1:7" ht="12">
      <c r="A92" s="435"/>
      <c r="B92" s="238" t="s">
        <v>931</v>
      </c>
      <c r="C92" s="229" t="s">
        <v>946</v>
      </c>
      <c r="D92" s="229"/>
      <c r="E92" s="229">
        <v>9000</v>
      </c>
      <c r="F92" s="229"/>
      <c r="G92" s="238" t="s">
        <v>943</v>
      </c>
    </row>
    <row r="93" spans="1:7" ht="12">
      <c r="A93" s="435"/>
      <c r="B93" s="238" t="s">
        <v>933</v>
      </c>
      <c r="C93" s="229" t="s">
        <v>947</v>
      </c>
      <c r="D93" s="229"/>
      <c r="E93" s="229">
        <v>9000</v>
      </c>
      <c r="F93" s="229"/>
      <c r="G93" s="238" t="s">
        <v>943</v>
      </c>
    </row>
    <row r="94" spans="1:7" ht="12">
      <c r="A94" s="435"/>
      <c r="B94" s="238" t="s">
        <v>934</v>
      </c>
      <c r="C94" s="229" t="s">
        <v>948</v>
      </c>
      <c r="D94" s="229"/>
      <c r="E94" s="229">
        <v>500</v>
      </c>
      <c r="F94" s="229"/>
      <c r="G94" s="238" t="s">
        <v>943</v>
      </c>
    </row>
    <row r="95" spans="1:7" ht="12">
      <c r="A95" s="435"/>
      <c r="B95" s="238" t="s">
        <v>949</v>
      </c>
      <c r="C95" s="229" t="s">
        <v>950</v>
      </c>
      <c r="D95" s="229"/>
      <c r="E95" s="229">
        <v>600</v>
      </c>
      <c r="F95" s="229"/>
      <c r="G95" s="238" t="s">
        <v>943</v>
      </c>
    </row>
    <row r="96" spans="1:7" ht="12">
      <c r="A96" s="435"/>
      <c r="B96" s="238" t="s">
        <v>951</v>
      </c>
      <c r="C96" s="229" t="s">
        <v>952</v>
      </c>
      <c r="D96" s="229"/>
      <c r="E96" s="229">
        <v>72000</v>
      </c>
      <c r="F96" s="229"/>
      <c r="G96" s="238" t="s">
        <v>943</v>
      </c>
    </row>
    <row r="97" spans="1:7" ht="12">
      <c r="A97" s="435"/>
      <c r="B97" s="238" t="s">
        <v>939</v>
      </c>
      <c r="C97" s="229" t="s">
        <v>953</v>
      </c>
      <c r="D97" s="229"/>
      <c r="E97" s="229">
        <v>18900</v>
      </c>
      <c r="F97" s="229"/>
      <c r="G97" s="238" t="s">
        <v>943</v>
      </c>
    </row>
    <row r="98" spans="1:7" ht="12">
      <c r="A98" s="435"/>
      <c r="B98" s="238"/>
      <c r="C98" s="229"/>
      <c r="D98" s="229"/>
      <c r="E98" s="229"/>
      <c r="F98" s="229"/>
      <c r="G98" s="238"/>
    </row>
    <row r="99" spans="1:7" ht="12">
      <c r="A99" s="435"/>
      <c r="B99" s="238" t="s">
        <v>137</v>
      </c>
      <c r="C99" s="229" t="s">
        <v>138</v>
      </c>
      <c r="D99" s="229"/>
      <c r="E99" s="229">
        <v>15344</v>
      </c>
      <c r="F99" s="229"/>
      <c r="G99" s="238" t="s">
        <v>954</v>
      </c>
    </row>
    <row r="100" spans="1:7" ht="12">
      <c r="A100" s="435"/>
      <c r="B100" s="238" t="s">
        <v>135</v>
      </c>
      <c r="C100" s="229" t="s">
        <v>136</v>
      </c>
      <c r="D100" s="229"/>
      <c r="E100" s="229">
        <v>3250</v>
      </c>
      <c r="F100" s="229"/>
      <c r="G100" s="238" t="s">
        <v>954</v>
      </c>
    </row>
    <row r="101" spans="1:7" ht="12">
      <c r="A101" s="435"/>
      <c r="B101" s="238" t="s">
        <v>41</v>
      </c>
      <c r="C101" s="229" t="s">
        <v>42</v>
      </c>
      <c r="D101" s="229"/>
      <c r="E101" s="229">
        <v>1880</v>
      </c>
      <c r="F101" s="229"/>
      <c r="G101" s="238" t="s">
        <v>954</v>
      </c>
    </row>
    <row r="102" spans="1:7" ht="12">
      <c r="A102" s="435"/>
      <c r="B102" s="238" t="s">
        <v>75</v>
      </c>
      <c r="C102" s="229" t="s">
        <v>76</v>
      </c>
      <c r="D102" s="229"/>
      <c r="E102" s="229">
        <v>6000</v>
      </c>
      <c r="F102" s="229"/>
      <c r="G102" s="238" t="s">
        <v>954</v>
      </c>
    </row>
    <row r="103" spans="1:7" ht="12">
      <c r="A103" s="435"/>
      <c r="B103" s="238" t="s">
        <v>157</v>
      </c>
      <c r="C103" s="229" t="s">
        <v>158</v>
      </c>
      <c r="D103" s="229"/>
      <c r="E103" s="229">
        <v>1500</v>
      </c>
      <c r="F103" s="229"/>
      <c r="G103" s="238" t="s">
        <v>954</v>
      </c>
    </row>
    <row r="104" spans="1:7" ht="12">
      <c r="A104" s="435"/>
      <c r="B104" s="238" t="s">
        <v>763</v>
      </c>
      <c r="C104" s="229" t="s">
        <v>94</v>
      </c>
      <c r="D104" s="229"/>
      <c r="E104" s="229">
        <v>38976</v>
      </c>
      <c r="F104" s="229"/>
      <c r="G104" s="238" t="s">
        <v>954</v>
      </c>
    </row>
    <row r="105" spans="1:7" ht="12">
      <c r="A105" s="435"/>
      <c r="B105" s="238" t="s">
        <v>169</v>
      </c>
      <c r="C105" s="229" t="s">
        <v>170</v>
      </c>
      <c r="D105" s="229"/>
      <c r="E105" s="229">
        <v>8400</v>
      </c>
      <c r="F105" s="229"/>
      <c r="G105" s="238" t="s">
        <v>954</v>
      </c>
    </row>
    <row r="106" spans="1:7" ht="12">
      <c r="A106" s="435"/>
      <c r="B106" s="238" t="s">
        <v>912</v>
      </c>
      <c r="C106" s="229" t="s">
        <v>80</v>
      </c>
      <c r="D106" s="229"/>
      <c r="E106" s="229">
        <v>8610</v>
      </c>
      <c r="F106" s="229"/>
      <c r="G106" s="238" t="s">
        <v>954</v>
      </c>
    </row>
    <row r="107" spans="1:7" ht="12">
      <c r="A107" s="435"/>
      <c r="B107" s="238" t="s">
        <v>197</v>
      </c>
      <c r="C107" s="229" t="s">
        <v>198</v>
      </c>
      <c r="D107" s="229"/>
      <c r="E107" s="229">
        <v>10000</v>
      </c>
      <c r="F107" s="229"/>
      <c r="G107" s="238" t="s">
        <v>954</v>
      </c>
    </row>
    <row r="108" spans="1:7" ht="12">
      <c r="A108" s="435"/>
      <c r="B108" s="238" t="s">
        <v>199</v>
      </c>
      <c r="C108" s="229" t="s">
        <v>200</v>
      </c>
      <c r="D108" s="229"/>
      <c r="E108" s="229">
        <v>3020</v>
      </c>
      <c r="F108" s="229"/>
      <c r="G108" s="238" t="s">
        <v>954</v>
      </c>
    </row>
    <row r="109" spans="1:7" ht="12">
      <c r="A109" s="435"/>
      <c r="B109" s="238" t="s">
        <v>955</v>
      </c>
      <c r="C109" s="229" t="s">
        <v>92</v>
      </c>
      <c r="D109" s="229"/>
      <c r="E109" s="229">
        <v>3020</v>
      </c>
      <c r="F109" s="229"/>
      <c r="G109" s="238" t="s">
        <v>954</v>
      </c>
    </row>
    <row r="110" spans="1:7" ht="12">
      <c r="A110" s="435"/>
      <c r="B110" s="238"/>
      <c r="C110" s="229"/>
      <c r="D110" s="229"/>
      <c r="E110" s="229"/>
      <c r="F110" s="229"/>
      <c r="G110" s="238"/>
    </row>
    <row r="111" spans="1:7" ht="12">
      <c r="A111" s="435"/>
      <c r="B111" s="238" t="s">
        <v>956</v>
      </c>
      <c r="C111" s="229" t="s">
        <v>957</v>
      </c>
      <c r="D111" s="229"/>
      <c r="E111" s="229">
        <v>8000</v>
      </c>
      <c r="F111" s="229"/>
      <c r="G111" s="238" t="s">
        <v>958</v>
      </c>
    </row>
    <row r="112" spans="1:7" ht="12">
      <c r="A112" s="435"/>
      <c r="B112" s="238" t="s">
        <v>959</v>
      </c>
      <c r="C112" s="229" t="s">
        <v>960</v>
      </c>
      <c r="D112" s="229"/>
      <c r="E112" s="229">
        <v>2000</v>
      </c>
      <c r="F112" s="229"/>
      <c r="G112" s="238" t="s">
        <v>958</v>
      </c>
    </row>
    <row r="113" spans="1:7" ht="12">
      <c r="A113" s="435"/>
      <c r="B113" s="238" t="s">
        <v>961</v>
      </c>
      <c r="C113" s="229" t="s">
        <v>962</v>
      </c>
      <c r="D113" s="229"/>
      <c r="E113" s="229">
        <v>4000</v>
      </c>
      <c r="F113" s="229"/>
      <c r="G113" s="238" t="s">
        <v>958</v>
      </c>
    </row>
    <row r="114" spans="1:7" ht="12">
      <c r="A114" s="435"/>
      <c r="B114" s="238" t="s">
        <v>963</v>
      </c>
      <c r="C114" s="229" t="s">
        <v>964</v>
      </c>
      <c r="D114" s="229"/>
      <c r="E114" s="229">
        <v>15000</v>
      </c>
      <c r="F114" s="229"/>
      <c r="G114" s="238" t="s">
        <v>958</v>
      </c>
    </row>
    <row r="115" spans="1:7" ht="12">
      <c r="A115" s="435"/>
      <c r="B115" s="238" t="s">
        <v>965</v>
      </c>
      <c r="C115" s="229" t="s">
        <v>966</v>
      </c>
      <c r="D115" s="229"/>
      <c r="E115" s="229">
        <v>9200</v>
      </c>
      <c r="F115" s="229"/>
      <c r="G115" s="238" t="s">
        <v>958</v>
      </c>
    </row>
    <row r="116" spans="1:7" ht="12">
      <c r="A116" s="435"/>
      <c r="B116" s="238" t="s">
        <v>967</v>
      </c>
      <c r="C116" s="229" t="s">
        <v>968</v>
      </c>
      <c r="D116" s="229"/>
      <c r="E116" s="229">
        <v>6000</v>
      </c>
      <c r="F116" s="229"/>
      <c r="G116" s="238" t="s">
        <v>958</v>
      </c>
    </row>
    <row r="117" spans="1:7" ht="12">
      <c r="A117" s="435"/>
      <c r="B117" s="238" t="s">
        <v>969</v>
      </c>
      <c r="C117" s="229" t="s">
        <v>970</v>
      </c>
      <c r="D117" s="229"/>
      <c r="E117" s="229">
        <v>2700</v>
      </c>
      <c r="F117" s="229"/>
      <c r="G117" s="238" t="s">
        <v>958</v>
      </c>
    </row>
    <row r="118" spans="1:7" ht="12">
      <c r="A118" s="435"/>
      <c r="B118" s="238" t="s">
        <v>971</v>
      </c>
      <c r="C118" s="229" t="s">
        <v>972</v>
      </c>
      <c r="D118" s="229"/>
      <c r="E118" s="229">
        <v>6200</v>
      </c>
      <c r="F118" s="229"/>
      <c r="G118" s="238" t="s">
        <v>958</v>
      </c>
    </row>
    <row r="119" spans="1:7" ht="12">
      <c r="A119" s="435"/>
      <c r="B119" s="238" t="s">
        <v>763</v>
      </c>
      <c r="C119" s="229" t="s">
        <v>94</v>
      </c>
      <c r="D119" s="229"/>
      <c r="E119" s="229">
        <v>25000</v>
      </c>
      <c r="F119" s="229"/>
      <c r="G119" s="238" t="s">
        <v>958</v>
      </c>
    </row>
    <row r="120" spans="1:7" ht="12">
      <c r="A120" s="435"/>
      <c r="B120" s="238" t="s">
        <v>912</v>
      </c>
      <c r="C120" s="229" t="s">
        <v>80</v>
      </c>
      <c r="D120" s="229"/>
      <c r="E120" s="229">
        <v>600</v>
      </c>
      <c r="F120" s="229"/>
      <c r="G120" s="238" t="s">
        <v>958</v>
      </c>
    </row>
    <row r="121" spans="1:7" ht="12">
      <c r="A121" s="435"/>
      <c r="B121" s="238" t="s">
        <v>973</v>
      </c>
      <c r="C121" s="229" t="s">
        <v>974</v>
      </c>
      <c r="D121" s="229"/>
      <c r="E121" s="229">
        <v>6000</v>
      </c>
      <c r="F121" s="229"/>
      <c r="G121" s="238" t="s">
        <v>958</v>
      </c>
    </row>
    <row r="122" spans="1:7" ht="12">
      <c r="A122" s="435"/>
      <c r="B122" s="238"/>
      <c r="C122" s="229"/>
      <c r="D122" s="229"/>
      <c r="E122" s="229"/>
      <c r="F122" s="229"/>
      <c r="G122" s="238"/>
    </row>
    <row r="123" spans="1:7" ht="12">
      <c r="A123" s="435"/>
      <c r="B123" s="238" t="s">
        <v>956</v>
      </c>
      <c r="C123" s="229" t="s">
        <v>957</v>
      </c>
      <c r="D123" s="229"/>
      <c r="E123" s="229">
        <v>3000</v>
      </c>
      <c r="F123" s="229"/>
      <c r="G123" s="238" t="s">
        <v>975</v>
      </c>
    </row>
    <row r="124" spans="1:7" ht="12">
      <c r="A124" s="435"/>
      <c r="B124" s="238" t="s">
        <v>965</v>
      </c>
      <c r="C124" s="229" t="s">
        <v>966</v>
      </c>
      <c r="D124" s="229"/>
      <c r="E124" s="229">
        <v>5000</v>
      </c>
      <c r="F124" s="229"/>
      <c r="G124" s="238" t="s">
        <v>975</v>
      </c>
    </row>
    <row r="125" spans="1:7" ht="12">
      <c r="A125" s="435"/>
      <c r="B125" s="238" t="s">
        <v>967</v>
      </c>
      <c r="C125" s="229" t="s">
        <v>968</v>
      </c>
      <c r="D125" s="229"/>
      <c r="E125" s="229">
        <v>25000</v>
      </c>
      <c r="F125" s="229"/>
      <c r="G125" s="238" t="s">
        <v>975</v>
      </c>
    </row>
    <row r="126" spans="1:7" ht="12">
      <c r="A126" s="435"/>
      <c r="B126" s="238" t="s">
        <v>969</v>
      </c>
      <c r="C126" s="229" t="s">
        <v>970</v>
      </c>
      <c r="D126" s="229"/>
      <c r="E126" s="229">
        <v>2700</v>
      </c>
      <c r="F126" s="229"/>
      <c r="G126" s="238" t="s">
        <v>975</v>
      </c>
    </row>
    <row r="127" spans="1:7" ht="12">
      <c r="A127" s="435"/>
      <c r="B127" s="238" t="s">
        <v>971</v>
      </c>
      <c r="C127" s="229" t="s">
        <v>972</v>
      </c>
      <c r="D127" s="229"/>
      <c r="E127" s="229">
        <v>6500</v>
      </c>
      <c r="F127" s="229"/>
      <c r="G127" s="238" t="s">
        <v>975</v>
      </c>
    </row>
    <row r="128" spans="1:7" ht="12">
      <c r="A128" s="435"/>
      <c r="B128" s="238" t="s">
        <v>763</v>
      </c>
      <c r="C128" s="229" t="s">
        <v>94</v>
      </c>
      <c r="D128" s="229"/>
      <c r="E128" s="229">
        <f>22320-7920</f>
        <v>14400</v>
      </c>
      <c r="F128" s="229"/>
      <c r="G128" s="238" t="s">
        <v>975</v>
      </c>
    </row>
    <row r="129" spans="1:7" ht="12">
      <c r="A129" s="435"/>
      <c r="B129" s="238" t="s">
        <v>976</v>
      </c>
      <c r="C129" s="229" t="s">
        <v>977</v>
      </c>
      <c r="D129" s="229"/>
      <c r="E129" s="229">
        <v>5000</v>
      </c>
      <c r="F129" s="229"/>
      <c r="G129" s="238" t="s">
        <v>975</v>
      </c>
    </row>
    <row r="130" spans="1:7" ht="12">
      <c r="A130" s="435"/>
      <c r="B130" s="238" t="s">
        <v>912</v>
      </c>
      <c r="C130" s="229" t="s">
        <v>80</v>
      </c>
      <c r="D130" s="229"/>
      <c r="E130" s="229">
        <v>6200</v>
      </c>
      <c r="F130" s="229"/>
      <c r="G130" s="238" t="s">
        <v>975</v>
      </c>
    </row>
    <row r="131" spans="1:7" ht="12">
      <c r="A131" s="435"/>
      <c r="B131" s="238" t="s">
        <v>789</v>
      </c>
      <c r="C131" s="229" t="s">
        <v>858</v>
      </c>
      <c r="D131" s="229"/>
      <c r="E131" s="229">
        <v>7500</v>
      </c>
      <c r="F131" s="229"/>
      <c r="G131" s="238" t="s">
        <v>975</v>
      </c>
    </row>
    <row r="132" ht="12">
      <c r="A132" s="435"/>
    </row>
    <row r="133" spans="1:7" ht="12">
      <c r="A133" s="435"/>
      <c r="B133" s="238" t="s">
        <v>770</v>
      </c>
      <c r="C133" s="229" t="s">
        <v>109</v>
      </c>
      <c r="D133" s="229"/>
      <c r="E133" s="229"/>
      <c r="F133" s="229">
        <v>200000</v>
      </c>
      <c r="G133" s="238" t="s">
        <v>979</v>
      </c>
    </row>
    <row r="134" spans="1:7" ht="12">
      <c r="A134" s="435"/>
      <c r="B134" s="238" t="s">
        <v>984</v>
      </c>
      <c r="C134" s="229" t="s">
        <v>985</v>
      </c>
      <c r="D134" s="229"/>
      <c r="E134" s="229"/>
      <c r="F134" s="229">
        <v>1159613</v>
      </c>
      <c r="G134" s="238" t="s">
        <v>979</v>
      </c>
    </row>
    <row r="135" spans="1:7" ht="12">
      <c r="A135" s="435"/>
      <c r="B135" s="238" t="s">
        <v>982</v>
      </c>
      <c r="C135" s="229" t="s">
        <v>983</v>
      </c>
      <c r="D135" s="229"/>
      <c r="E135" s="229"/>
      <c r="F135" s="229">
        <v>1011000</v>
      </c>
      <c r="G135" s="238" t="s">
        <v>986</v>
      </c>
    </row>
    <row r="136" spans="1:7" ht="12">
      <c r="A136" s="234"/>
      <c r="B136" s="234"/>
      <c r="C136" s="234"/>
      <c r="D136" s="235">
        <f>SUM(D44:D135)</f>
        <v>666000</v>
      </c>
      <c r="E136" s="235">
        <f>SUM(E44:E135)</f>
        <v>1500000</v>
      </c>
      <c r="F136" s="235">
        <f>SUM(F44:F135)</f>
        <v>2370613</v>
      </c>
      <c r="G136" s="235"/>
    </row>
    <row r="138" spans="1:7" ht="12.75">
      <c r="A138" s="428">
        <f>D136+E136+F136</f>
        <v>4536613</v>
      </c>
      <c r="B138" s="428"/>
      <c r="C138" s="428"/>
      <c r="D138" s="428"/>
      <c r="E138" s="428"/>
      <c r="F138" s="428"/>
      <c r="G138" s="428"/>
    </row>
  </sheetData>
  <sheetProtection/>
  <mergeCells count="8">
    <mergeCell ref="A44:A135"/>
    <mergeCell ref="A138:G138"/>
    <mergeCell ref="A1:F1"/>
    <mergeCell ref="B3:C3"/>
    <mergeCell ref="A4:A36"/>
    <mergeCell ref="A39:F39"/>
    <mergeCell ref="A42:G42"/>
    <mergeCell ref="B43:C4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F49"/>
  <sheetViews>
    <sheetView zoomScalePageLayoutView="0" workbookViewId="0" topLeftCell="A40">
      <selection activeCell="D2" sqref="D2"/>
    </sheetView>
  </sheetViews>
  <sheetFormatPr defaultColWidth="11.421875" defaultRowHeight="12.75"/>
  <cols>
    <col min="1" max="1" width="13.8515625" style="0" customWidth="1"/>
    <col min="3" max="3" width="42.28125" style="0" customWidth="1"/>
    <col min="4" max="4" width="15.421875" style="0" customWidth="1"/>
    <col min="5" max="5" width="22.421875" style="0" customWidth="1"/>
    <col min="6" max="6" width="14.57421875" style="0" customWidth="1"/>
  </cols>
  <sheetData>
    <row r="1" spans="1:6" ht="19.5" customHeight="1">
      <c r="A1" s="437" t="s">
        <v>1200</v>
      </c>
      <c r="B1" s="437"/>
      <c r="C1" s="437"/>
      <c r="D1" s="437"/>
      <c r="E1" s="437"/>
      <c r="F1" s="437"/>
    </row>
    <row r="2" spans="1:6" ht="21">
      <c r="A2" s="227" t="s">
        <v>747</v>
      </c>
      <c r="B2" s="438" t="s">
        <v>748</v>
      </c>
      <c r="C2" s="439"/>
      <c r="D2" s="227" t="s">
        <v>641</v>
      </c>
      <c r="E2" s="227" t="s">
        <v>577</v>
      </c>
      <c r="F2" s="227" t="s">
        <v>642</v>
      </c>
    </row>
    <row r="3" spans="1:6" ht="12">
      <c r="A3" s="440" t="s">
        <v>335</v>
      </c>
      <c r="B3" s="238" t="s">
        <v>978</v>
      </c>
      <c r="C3" s="238" t="s">
        <v>94</v>
      </c>
      <c r="D3" s="229">
        <v>150000</v>
      </c>
      <c r="E3" s="229"/>
      <c r="F3" s="229"/>
    </row>
    <row r="4" spans="1:6" ht="12">
      <c r="A4" s="440"/>
      <c r="B4" s="238" t="s">
        <v>900</v>
      </c>
      <c r="C4" s="238" t="s">
        <v>901</v>
      </c>
      <c r="D4" s="229">
        <v>36000</v>
      </c>
      <c r="E4" s="229"/>
      <c r="F4" s="229"/>
    </row>
    <row r="5" spans="1:6" ht="12">
      <c r="A5" s="440"/>
      <c r="B5" s="238" t="s">
        <v>41</v>
      </c>
      <c r="C5" s="229" t="s">
        <v>42</v>
      </c>
      <c r="D5" s="229"/>
      <c r="E5" s="229">
        <v>175000</v>
      </c>
      <c r="F5" s="229"/>
    </row>
    <row r="6" spans="1:6" ht="12">
      <c r="A6" s="440"/>
      <c r="B6" s="238" t="s">
        <v>135</v>
      </c>
      <c r="C6" s="229" t="s">
        <v>136</v>
      </c>
      <c r="D6" s="229"/>
      <c r="E6" s="229">
        <v>1500</v>
      </c>
      <c r="F6" s="229"/>
    </row>
    <row r="7" spans="1:6" ht="12">
      <c r="A7" s="440"/>
      <c r="B7" s="251" t="s">
        <v>761</v>
      </c>
      <c r="C7" s="229" t="s">
        <v>762</v>
      </c>
      <c r="D7" s="229"/>
      <c r="E7" s="229">
        <v>52500</v>
      </c>
      <c r="F7" s="229"/>
    </row>
    <row r="8" spans="1:6" ht="12">
      <c r="A8" s="440"/>
      <c r="B8" s="251" t="s">
        <v>137</v>
      </c>
      <c r="C8" s="252" t="s">
        <v>138</v>
      </c>
      <c r="D8" s="229"/>
      <c r="E8" s="229">
        <v>5000</v>
      </c>
      <c r="F8" s="229"/>
    </row>
    <row r="9" spans="1:6" ht="12">
      <c r="A9" s="440"/>
      <c r="B9" s="238" t="s">
        <v>49</v>
      </c>
      <c r="C9" s="229" t="s">
        <v>50</v>
      </c>
      <c r="D9" s="229"/>
      <c r="E9" s="229">
        <v>2000</v>
      </c>
      <c r="F9" s="229"/>
    </row>
    <row r="10" spans="1:6" ht="12">
      <c r="A10" s="440"/>
      <c r="B10" s="238" t="s">
        <v>55</v>
      </c>
      <c r="C10" s="229" t="s">
        <v>920</v>
      </c>
      <c r="D10" s="229"/>
      <c r="E10" s="229">
        <v>5000</v>
      </c>
      <c r="F10" s="229"/>
    </row>
    <row r="11" spans="1:6" ht="12">
      <c r="A11" s="440"/>
      <c r="B11" s="238" t="s">
        <v>145</v>
      </c>
      <c r="C11" s="229" t="s">
        <v>921</v>
      </c>
      <c r="D11" s="229"/>
      <c r="E11" s="229">
        <v>1500</v>
      </c>
      <c r="F11" s="229"/>
    </row>
    <row r="12" spans="1:6" ht="12">
      <c r="A12" s="440"/>
      <c r="B12" s="238" t="s">
        <v>738</v>
      </c>
      <c r="C12" s="229" t="s">
        <v>922</v>
      </c>
      <c r="D12" s="229"/>
      <c r="E12" s="229">
        <v>50000</v>
      </c>
      <c r="F12" s="229"/>
    </row>
    <row r="13" spans="1:6" ht="12">
      <c r="A13" s="440"/>
      <c r="B13" s="238" t="s">
        <v>153</v>
      </c>
      <c r="C13" s="229" t="s">
        <v>154</v>
      </c>
      <c r="D13" s="229"/>
      <c r="E13" s="229">
        <v>1000</v>
      </c>
      <c r="F13" s="229"/>
    </row>
    <row r="14" spans="1:6" ht="12">
      <c r="A14" s="440"/>
      <c r="B14" s="238" t="s">
        <v>155</v>
      </c>
      <c r="C14" s="229" t="s">
        <v>156</v>
      </c>
      <c r="D14" s="229"/>
      <c r="E14" s="229">
        <f>29250+12000</f>
        <v>41250</v>
      </c>
      <c r="F14" s="229"/>
    </row>
    <row r="15" spans="1:6" ht="12">
      <c r="A15" s="440"/>
      <c r="B15" s="238" t="s">
        <v>157</v>
      </c>
      <c r="C15" s="229" t="s">
        <v>923</v>
      </c>
      <c r="D15" s="229"/>
      <c r="E15" s="229">
        <f>5000+46665</f>
        <v>51665</v>
      </c>
      <c r="F15" s="229"/>
    </row>
    <row r="16" spans="1:6" ht="12">
      <c r="A16" s="440"/>
      <c r="B16" s="238" t="s">
        <v>732</v>
      </c>
      <c r="C16" s="229" t="s">
        <v>733</v>
      </c>
      <c r="D16" s="229"/>
      <c r="E16" s="229">
        <v>30600</v>
      </c>
      <c r="F16" s="229"/>
    </row>
    <row r="17" spans="1:6" ht="12">
      <c r="A17" s="440"/>
      <c r="B17" s="238" t="s">
        <v>924</v>
      </c>
      <c r="C17" s="229" t="s">
        <v>925</v>
      </c>
      <c r="D17" s="229"/>
      <c r="E17" s="229">
        <v>15000</v>
      </c>
      <c r="F17" s="229"/>
    </row>
    <row r="18" spans="1:6" ht="12">
      <c r="A18" s="440"/>
      <c r="B18" s="238" t="s">
        <v>734</v>
      </c>
      <c r="C18" s="229" t="s">
        <v>926</v>
      </c>
      <c r="D18" s="229"/>
      <c r="E18" s="229">
        <f>2200*12</f>
        <v>26400</v>
      </c>
      <c r="F18" s="229"/>
    </row>
    <row r="19" spans="1:6" ht="12">
      <c r="A19" s="440"/>
      <c r="B19" s="238" t="s">
        <v>927</v>
      </c>
      <c r="C19" s="229" t="s">
        <v>928</v>
      </c>
      <c r="D19" s="229"/>
      <c r="E19" s="229">
        <v>15000</v>
      </c>
      <c r="F19" s="229"/>
    </row>
    <row r="20" spans="1:6" ht="12">
      <c r="A20" s="440"/>
      <c r="B20" s="238" t="s">
        <v>929</v>
      </c>
      <c r="C20" s="229" t="s">
        <v>930</v>
      </c>
      <c r="D20" s="229"/>
      <c r="E20" s="229">
        <v>526585</v>
      </c>
      <c r="F20" s="229"/>
    </row>
    <row r="21" spans="1:6" ht="12">
      <c r="A21" s="440"/>
      <c r="B21" s="238"/>
      <c r="C21" s="229"/>
      <c r="D21" s="229"/>
      <c r="E21" s="229"/>
      <c r="F21" s="229"/>
    </row>
    <row r="22" spans="1:6" ht="12">
      <c r="A22" s="440"/>
      <c r="B22" s="238" t="s">
        <v>770</v>
      </c>
      <c r="C22" s="229" t="s">
        <v>109</v>
      </c>
      <c r="D22" s="229"/>
      <c r="E22" s="229"/>
      <c r="F22" s="229">
        <v>200000</v>
      </c>
    </row>
    <row r="23" spans="1:6" ht="12">
      <c r="A23" s="440"/>
      <c r="B23" s="238" t="s">
        <v>984</v>
      </c>
      <c r="C23" s="229" t="s">
        <v>985</v>
      </c>
      <c r="D23" s="229"/>
      <c r="E23" s="229"/>
      <c r="F23" s="229">
        <v>1159613</v>
      </c>
    </row>
    <row r="24" spans="1:6" ht="12">
      <c r="A24" s="253"/>
      <c r="B24" s="253"/>
      <c r="C24" s="253"/>
      <c r="D24" s="254">
        <f>SUM(D3:D23)</f>
        <v>186000</v>
      </c>
      <c r="E24" s="254">
        <f>SUM(E3:E23)</f>
        <v>1000000</v>
      </c>
      <c r="F24" s="254">
        <f>SUM(F3:F23)</f>
        <v>1359613</v>
      </c>
    </row>
    <row r="25" spans="1:6" ht="12">
      <c r="A25" s="230"/>
      <c r="B25" s="230"/>
      <c r="C25" s="230"/>
      <c r="D25" s="255"/>
      <c r="E25" s="255"/>
      <c r="F25" s="255"/>
    </row>
    <row r="26" spans="1:6" ht="12">
      <c r="A26" s="432" t="s">
        <v>989</v>
      </c>
      <c r="B26" s="238" t="s">
        <v>41</v>
      </c>
      <c r="C26" s="229" t="s">
        <v>42</v>
      </c>
      <c r="D26" s="229"/>
      <c r="E26" s="229">
        <v>20000</v>
      </c>
      <c r="F26" s="229"/>
    </row>
    <row r="27" spans="1:6" ht="12">
      <c r="A27" s="432"/>
      <c r="B27" s="238" t="s">
        <v>43</v>
      </c>
      <c r="C27" s="229" t="s">
        <v>44</v>
      </c>
      <c r="D27" s="229"/>
      <c r="E27" s="229">
        <v>30000</v>
      </c>
      <c r="F27" s="229"/>
    </row>
    <row r="28" spans="1:6" ht="12">
      <c r="A28" s="432"/>
      <c r="B28" s="238" t="s">
        <v>135</v>
      </c>
      <c r="C28" s="229" t="s">
        <v>136</v>
      </c>
      <c r="D28" s="229"/>
      <c r="E28" s="229">
        <v>1000</v>
      </c>
      <c r="F28" s="229"/>
    </row>
    <row r="29" spans="1:6" ht="12">
      <c r="A29" s="432"/>
      <c r="B29" s="238" t="s">
        <v>137</v>
      </c>
      <c r="C29" s="229" t="s">
        <v>138</v>
      </c>
      <c r="D29" s="229"/>
      <c r="E29" s="229">
        <v>56000</v>
      </c>
      <c r="F29" s="229"/>
    </row>
    <row r="30" spans="1:6" ht="12">
      <c r="A30" s="432"/>
      <c r="B30" s="238" t="s">
        <v>49</v>
      </c>
      <c r="C30" s="229" t="s">
        <v>50</v>
      </c>
      <c r="D30" s="229"/>
      <c r="E30" s="229">
        <v>80000</v>
      </c>
      <c r="F30" s="229"/>
    </row>
    <row r="31" spans="1:6" ht="12">
      <c r="A31" s="432"/>
      <c r="B31" s="238" t="s">
        <v>59</v>
      </c>
      <c r="C31" s="229" t="s">
        <v>60</v>
      </c>
      <c r="D31" s="229"/>
      <c r="E31" s="229">
        <v>15000</v>
      </c>
      <c r="F31" s="229"/>
    </row>
    <row r="32" spans="1:6" ht="12">
      <c r="A32" s="432"/>
      <c r="B32" s="238" t="s">
        <v>990</v>
      </c>
      <c r="C32" s="229" t="s">
        <v>991</v>
      </c>
      <c r="D32" s="229"/>
      <c r="E32" s="229">
        <v>6000</v>
      </c>
      <c r="F32" s="229"/>
    </row>
    <row r="33" spans="1:6" ht="12">
      <c r="A33" s="432"/>
      <c r="B33" s="238" t="s">
        <v>61</v>
      </c>
      <c r="C33" s="229" t="s">
        <v>992</v>
      </c>
      <c r="D33" s="229"/>
      <c r="E33" s="229">
        <v>90000</v>
      </c>
      <c r="F33" s="229"/>
    </row>
    <row r="34" spans="1:6" ht="12">
      <c r="A34" s="432"/>
      <c r="B34" s="251" t="s">
        <v>761</v>
      </c>
      <c r="C34" s="252" t="s">
        <v>762</v>
      </c>
      <c r="D34" s="229"/>
      <c r="E34" s="229">
        <v>4400</v>
      </c>
      <c r="F34" s="229"/>
    </row>
    <row r="35" spans="1:6" ht="12">
      <c r="A35" s="432"/>
      <c r="B35" s="238" t="s">
        <v>75</v>
      </c>
      <c r="C35" s="229" t="s">
        <v>76</v>
      </c>
      <c r="D35" s="229"/>
      <c r="E35" s="229">
        <v>5000</v>
      </c>
      <c r="F35" s="229"/>
    </row>
    <row r="36" spans="1:6" ht="12">
      <c r="A36" s="432"/>
      <c r="B36" s="238" t="s">
        <v>993</v>
      </c>
      <c r="C36" s="229" t="s">
        <v>994</v>
      </c>
      <c r="D36" s="229"/>
      <c r="E36" s="229">
        <v>23000</v>
      </c>
      <c r="F36" s="229"/>
    </row>
    <row r="37" spans="1:6" ht="12">
      <c r="A37" s="432"/>
      <c r="B37" s="238" t="s">
        <v>153</v>
      </c>
      <c r="C37" s="229" t="s">
        <v>154</v>
      </c>
      <c r="D37" s="229"/>
      <c r="E37" s="229">
        <v>5000</v>
      </c>
      <c r="F37" s="229"/>
    </row>
    <row r="38" spans="1:6" ht="12">
      <c r="A38" s="432"/>
      <c r="B38" s="238" t="s">
        <v>155</v>
      </c>
      <c r="C38" s="229" t="s">
        <v>156</v>
      </c>
      <c r="D38" s="229"/>
      <c r="E38" s="229">
        <v>20000</v>
      </c>
      <c r="F38" s="229"/>
    </row>
    <row r="39" spans="1:6" ht="12">
      <c r="A39" s="432"/>
      <c r="B39" s="238" t="s">
        <v>157</v>
      </c>
      <c r="C39" s="229" t="s">
        <v>923</v>
      </c>
      <c r="D39" s="229"/>
      <c r="E39" s="229">
        <f>8000+41600</f>
        <v>49600</v>
      </c>
      <c r="F39" s="229"/>
    </row>
    <row r="40" spans="1:6" ht="12">
      <c r="A40" s="432"/>
      <c r="B40" s="238" t="s">
        <v>169</v>
      </c>
      <c r="C40" s="229" t="s">
        <v>170</v>
      </c>
      <c r="D40" s="229"/>
      <c r="E40" s="229">
        <v>2000</v>
      </c>
      <c r="F40" s="229"/>
    </row>
    <row r="41" spans="1:6" ht="12">
      <c r="A41" s="432"/>
      <c r="B41" s="238" t="s">
        <v>527</v>
      </c>
      <c r="C41" s="229" t="s">
        <v>995</v>
      </c>
      <c r="D41" s="229"/>
      <c r="E41" s="229">
        <v>60000</v>
      </c>
      <c r="F41" s="229"/>
    </row>
    <row r="42" spans="1:6" ht="12">
      <c r="A42" s="432"/>
      <c r="B42" s="238" t="s">
        <v>732</v>
      </c>
      <c r="C42" s="229" t="s">
        <v>733</v>
      </c>
      <c r="D42" s="229"/>
      <c r="E42" s="229">
        <v>5000</v>
      </c>
      <c r="F42" s="229"/>
    </row>
    <row r="43" spans="1:6" ht="12">
      <c r="A43" s="432"/>
      <c r="B43" s="238" t="s">
        <v>924</v>
      </c>
      <c r="C43" s="229" t="s">
        <v>996</v>
      </c>
      <c r="D43" s="229"/>
      <c r="E43" s="229">
        <v>180000</v>
      </c>
      <c r="F43" s="229"/>
    </row>
    <row r="44" spans="1:6" ht="12">
      <c r="A44" s="432"/>
      <c r="B44" s="238" t="s">
        <v>734</v>
      </c>
      <c r="C44" s="229" t="s">
        <v>997</v>
      </c>
      <c r="D44" s="229"/>
      <c r="E44" s="229">
        <f>(2500*12)+(1500*12)</f>
        <v>48000</v>
      </c>
      <c r="F44" s="229"/>
    </row>
    <row r="45" spans="1:6" ht="12">
      <c r="A45" s="253"/>
      <c r="B45" s="253"/>
      <c r="C45" s="253"/>
      <c r="D45" s="254">
        <f>SUM(D26:D44)</f>
        <v>0</v>
      </c>
      <c r="E45" s="254">
        <f>SUM(E26:E44)</f>
        <v>700000</v>
      </c>
      <c r="F45" s="254">
        <f>SUM(F26:F44)</f>
        <v>0</v>
      </c>
    </row>
    <row r="46" spans="1:6" ht="12">
      <c r="A46" s="256"/>
      <c r="B46" s="256"/>
      <c r="C46" s="256"/>
      <c r="D46" s="257"/>
      <c r="E46" s="257"/>
      <c r="F46" s="257"/>
    </row>
    <row r="47" spans="1:6" ht="12">
      <c r="A47" s="234"/>
      <c r="B47" s="234"/>
      <c r="C47" s="234"/>
      <c r="D47" s="235">
        <f>D45+D24</f>
        <v>186000</v>
      </c>
      <c r="E47" s="235">
        <f>E45+E24</f>
        <v>1700000</v>
      </c>
      <c r="F47" s="235">
        <f>F45+F24</f>
        <v>1359613</v>
      </c>
    </row>
    <row r="48" spans="1:6" ht="12">
      <c r="A48" s="230"/>
      <c r="B48" s="230"/>
      <c r="C48" s="230"/>
      <c r="D48" s="230"/>
      <c r="E48" s="230"/>
      <c r="F48" s="230"/>
    </row>
    <row r="49" spans="1:6" ht="12.75">
      <c r="A49" s="428">
        <f>D47+E47+F47</f>
        <v>3245613</v>
      </c>
      <c r="B49" s="428"/>
      <c r="C49" s="428"/>
      <c r="D49" s="428"/>
      <c r="E49" s="428"/>
      <c r="F49" s="428"/>
    </row>
  </sheetData>
  <sheetProtection/>
  <mergeCells count="5">
    <mergeCell ref="A1:F1"/>
    <mergeCell ref="B2:C2"/>
    <mergeCell ref="A3:A23"/>
    <mergeCell ref="A26:A44"/>
    <mergeCell ref="A49:F49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13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19.421875" style="0" customWidth="1"/>
    <col min="2" max="2" width="12.421875" style="0" customWidth="1"/>
    <col min="3" max="3" width="12.8515625" style="0" customWidth="1"/>
    <col min="4" max="4" width="11.140625" style="0" customWidth="1"/>
    <col min="5" max="5" width="16.140625" style="0" customWidth="1"/>
  </cols>
  <sheetData>
    <row r="3" spans="1:5" ht="12">
      <c r="A3" s="443" t="s">
        <v>639</v>
      </c>
      <c r="B3" s="443"/>
      <c r="C3" s="443"/>
      <c r="D3" s="443"/>
      <c r="E3" s="443"/>
    </row>
    <row r="4" spans="1:5" ht="15" thickBot="1">
      <c r="A4" s="134"/>
      <c r="B4" s="134"/>
      <c r="C4" s="134"/>
      <c r="D4" s="134"/>
      <c r="E4" s="134"/>
    </row>
    <row r="5" spans="1:5" ht="31.5" thickBot="1">
      <c r="A5" s="165" t="s">
        <v>640</v>
      </c>
      <c r="B5" s="166" t="s">
        <v>641</v>
      </c>
      <c r="C5" s="166" t="s">
        <v>577</v>
      </c>
      <c r="D5" s="166" t="s">
        <v>642</v>
      </c>
      <c r="E5" s="166" t="s">
        <v>637</v>
      </c>
    </row>
    <row r="6" spans="1:5" ht="12.75" thickBot="1">
      <c r="A6" s="167" t="s">
        <v>508</v>
      </c>
      <c r="B6" s="168"/>
      <c r="C6" s="168"/>
      <c r="D6" s="168"/>
      <c r="E6" s="169"/>
    </row>
    <row r="7" spans="1:5" ht="19.5" customHeight="1" thickBot="1">
      <c r="A7" s="170" t="s">
        <v>643</v>
      </c>
      <c r="B7" s="171">
        <v>83077145</v>
      </c>
      <c r="C7" s="171">
        <v>1610500</v>
      </c>
      <c r="D7" s="172">
        <v>0</v>
      </c>
      <c r="E7" s="171">
        <v>84687645</v>
      </c>
    </row>
    <row r="8" spans="1:5" ht="19.5" customHeight="1" thickBot="1">
      <c r="A8" s="170" t="s">
        <v>644</v>
      </c>
      <c r="B8" s="171">
        <v>12379076</v>
      </c>
      <c r="C8" s="172">
        <v>0</v>
      </c>
      <c r="D8" s="172">
        <v>0</v>
      </c>
      <c r="E8" s="171">
        <v>12379076</v>
      </c>
    </row>
    <row r="9" spans="1:5" ht="12.75" thickBot="1">
      <c r="A9" s="170" t="s">
        <v>645</v>
      </c>
      <c r="B9" s="171">
        <v>18114832</v>
      </c>
      <c r="C9" s="171">
        <v>13013112</v>
      </c>
      <c r="D9" s="172">
        <v>0</v>
      </c>
      <c r="E9" s="171">
        <v>31127944</v>
      </c>
    </row>
    <row r="10" spans="1:5" ht="12.75" thickBot="1">
      <c r="A10" s="170" t="s">
        <v>646</v>
      </c>
      <c r="B10" s="171">
        <v>1561655</v>
      </c>
      <c r="C10" s="171">
        <v>91279</v>
      </c>
      <c r="D10" s="172">
        <v>0</v>
      </c>
      <c r="E10" s="171">
        <v>1652934</v>
      </c>
    </row>
    <row r="11" spans="1:5" ht="12.75" thickBot="1">
      <c r="A11" s="167" t="s">
        <v>516</v>
      </c>
      <c r="B11" s="173"/>
      <c r="C11" s="173"/>
      <c r="D11" s="173"/>
      <c r="E11" s="174"/>
    </row>
    <row r="12" spans="1:5" ht="21" customHeight="1" thickBot="1">
      <c r="A12" s="170" t="s">
        <v>647</v>
      </c>
      <c r="B12" s="172"/>
      <c r="C12" s="171">
        <v>1420385</v>
      </c>
      <c r="D12" s="171">
        <v>10749102</v>
      </c>
      <c r="E12" s="171">
        <v>12169487</v>
      </c>
    </row>
    <row r="13" spans="1:5" ht="12.75" thickBot="1">
      <c r="A13" s="175" t="s">
        <v>637</v>
      </c>
      <c r="B13" s="176">
        <v>115132708</v>
      </c>
      <c r="C13" s="176">
        <v>16135276</v>
      </c>
      <c r="D13" s="176">
        <v>10749102</v>
      </c>
      <c r="E13" s="176">
        <v>142017086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32"/>
  <sheetViews>
    <sheetView zoomScalePageLayoutView="0" workbookViewId="0" topLeftCell="A31">
      <selection activeCell="J4" sqref="J4"/>
    </sheetView>
  </sheetViews>
  <sheetFormatPr defaultColWidth="11.421875" defaultRowHeight="12.75"/>
  <cols>
    <col min="1" max="1" width="4.8515625" style="0" customWidth="1"/>
    <col min="2" max="2" width="29.8515625" style="0" customWidth="1"/>
    <col min="3" max="3" width="17.8515625" style="0" customWidth="1"/>
  </cols>
  <sheetData>
    <row r="1" spans="1:7" ht="39" customHeight="1" thickBot="1">
      <c r="A1" s="323" t="s">
        <v>648</v>
      </c>
      <c r="B1" s="323"/>
      <c r="C1" s="323"/>
      <c r="D1" s="323"/>
      <c r="E1" s="323"/>
      <c r="F1" s="323"/>
      <c r="G1" s="323"/>
    </row>
    <row r="2" spans="1:7" ht="43.5" customHeight="1" thickBot="1">
      <c r="A2" s="64" t="s">
        <v>432</v>
      </c>
      <c r="B2" s="65" t="s">
        <v>433</v>
      </c>
      <c r="C2" s="64" t="s">
        <v>434</v>
      </c>
      <c r="D2" s="64" t="s">
        <v>435</v>
      </c>
      <c r="E2" s="64" t="s">
        <v>436</v>
      </c>
      <c r="F2" s="64" t="s">
        <v>437</v>
      </c>
      <c r="G2" s="64" t="s">
        <v>438</v>
      </c>
    </row>
    <row r="3" spans="1:7" ht="19.5" customHeight="1">
      <c r="A3" s="66">
        <v>1</v>
      </c>
      <c r="B3" s="67" t="s">
        <v>439</v>
      </c>
      <c r="C3" s="67" t="s">
        <v>440</v>
      </c>
      <c r="D3" s="68">
        <v>629477</v>
      </c>
      <c r="E3" s="68">
        <v>502631</v>
      </c>
      <c r="F3" s="68">
        <v>463932</v>
      </c>
      <c r="G3" s="69">
        <v>0.923</v>
      </c>
    </row>
    <row r="4" spans="1:7" ht="45.75" customHeight="1">
      <c r="A4" s="66">
        <v>2</v>
      </c>
      <c r="B4" s="67" t="s">
        <v>441</v>
      </c>
      <c r="C4" s="67" t="s">
        <v>442</v>
      </c>
      <c r="D4" s="68">
        <v>488447</v>
      </c>
      <c r="E4" s="68">
        <v>488447</v>
      </c>
      <c r="F4" s="70">
        <v>0</v>
      </c>
      <c r="G4" s="69">
        <v>0</v>
      </c>
    </row>
    <row r="5" spans="1:7" ht="45.75" customHeight="1">
      <c r="A5" s="66">
        <v>3</v>
      </c>
      <c r="B5" s="67" t="s">
        <v>443</v>
      </c>
      <c r="C5" s="67" t="s">
        <v>442</v>
      </c>
      <c r="D5" s="70">
        <v>0</v>
      </c>
      <c r="E5" s="68">
        <v>85000</v>
      </c>
      <c r="F5" s="68">
        <v>85000</v>
      </c>
      <c r="G5" s="69">
        <v>1</v>
      </c>
    </row>
    <row r="6" spans="1:7" ht="46.5" customHeight="1">
      <c r="A6" s="66">
        <v>4</v>
      </c>
      <c r="B6" s="67" t="s">
        <v>444</v>
      </c>
      <c r="C6" s="67" t="s">
        <v>442</v>
      </c>
      <c r="D6" s="70">
        <v>0</v>
      </c>
      <c r="E6" s="68">
        <v>7666</v>
      </c>
      <c r="F6" s="68">
        <v>7665</v>
      </c>
      <c r="G6" s="69">
        <v>1</v>
      </c>
    </row>
    <row r="7" spans="1:7" ht="54" customHeight="1">
      <c r="A7" s="66">
        <v>5</v>
      </c>
      <c r="B7" s="67" t="s">
        <v>445</v>
      </c>
      <c r="C7" s="67" t="s">
        <v>442</v>
      </c>
      <c r="D7" s="70">
        <v>0</v>
      </c>
      <c r="E7" s="68">
        <v>7709</v>
      </c>
      <c r="F7" s="68">
        <v>7709</v>
      </c>
      <c r="G7" s="69">
        <v>1</v>
      </c>
    </row>
    <row r="8" spans="1:7" ht="47.25" customHeight="1">
      <c r="A8" s="66">
        <v>6</v>
      </c>
      <c r="B8" s="67" t="s">
        <v>446</v>
      </c>
      <c r="C8" s="67" t="s">
        <v>442</v>
      </c>
      <c r="D8" s="70">
        <v>0</v>
      </c>
      <c r="E8" s="68">
        <v>7668</v>
      </c>
      <c r="F8" s="68">
        <v>7607</v>
      </c>
      <c r="G8" s="69">
        <v>0.992</v>
      </c>
    </row>
    <row r="9" spans="1:7" ht="55.5" customHeight="1">
      <c r="A9" s="66">
        <v>7</v>
      </c>
      <c r="B9" s="67" t="s">
        <v>447</v>
      </c>
      <c r="C9" s="67" t="s">
        <v>442</v>
      </c>
      <c r="D9" s="70">
        <v>0</v>
      </c>
      <c r="E9" s="68">
        <v>40318</v>
      </c>
      <c r="F9" s="68">
        <v>40317</v>
      </c>
      <c r="G9" s="69">
        <v>1</v>
      </c>
    </row>
    <row r="10" spans="1:7" ht="80.25" customHeight="1">
      <c r="A10" s="66">
        <v>8</v>
      </c>
      <c r="B10" s="67" t="s">
        <v>448</v>
      </c>
      <c r="C10" s="67" t="s">
        <v>442</v>
      </c>
      <c r="D10" s="68">
        <v>156377</v>
      </c>
      <c r="E10" s="68">
        <v>159152</v>
      </c>
      <c r="F10" s="68">
        <v>64356</v>
      </c>
      <c r="G10" s="69">
        <v>0.404</v>
      </c>
    </row>
    <row r="11" spans="1:7" ht="58.5" customHeight="1">
      <c r="A11" s="66">
        <v>9</v>
      </c>
      <c r="B11" s="67" t="s">
        <v>449</v>
      </c>
      <c r="C11" s="67" t="s">
        <v>442</v>
      </c>
      <c r="D11" s="68">
        <v>157000</v>
      </c>
      <c r="E11" s="68">
        <v>180116</v>
      </c>
      <c r="F11" s="68">
        <v>135542</v>
      </c>
      <c r="G11" s="69">
        <v>0.753</v>
      </c>
    </row>
    <row r="12" spans="1:7" ht="42.75" customHeight="1">
      <c r="A12" s="66">
        <v>10</v>
      </c>
      <c r="B12" s="67" t="s">
        <v>450</v>
      </c>
      <c r="C12" s="67" t="s">
        <v>442</v>
      </c>
      <c r="D12" s="68">
        <v>169000</v>
      </c>
      <c r="E12" s="68">
        <v>194579</v>
      </c>
      <c r="F12" s="68">
        <v>144871</v>
      </c>
      <c r="G12" s="69">
        <v>0.745</v>
      </c>
    </row>
    <row r="13" spans="1:7" ht="19.5" customHeight="1">
      <c r="A13" s="321">
        <v>11</v>
      </c>
      <c r="B13" s="322" t="s">
        <v>451</v>
      </c>
      <c r="C13" s="67" t="s">
        <v>440</v>
      </c>
      <c r="D13" s="68">
        <v>10000</v>
      </c>
      <c r="E13" s="68">
        <v>10000</v>
      </c>
      <c r="F13" s="70">
        <v>0</v>
      </c>
      <c r="G13" s="69">
        <v>0</v>
      </c>
    </row>
    <row r="14" spans="1:7" ht="19.5" customHeight="1">
      <c r="A14" s="321"/>
      <c r="B14" s="322"/>
      <c r="C14" s="67" t="s">
        <v>452</v>
      </c>
      <c r="D14" s="70">
        <v>0</v>
      </c>
      <c r="E14" s="68">
        <v>7594</v>
      </c>
      <c r="F14" s="68">
        <v>7593</v>
      </c>
      <c r="G14" s="69">
        <v>1</v>
      </c>
    </row>
    <row r="15" spans="1:7" ht="19.5" customHeight="1">
      <c r="A15" s="321"/>
      <c r="B15" s="322"/>
      <c r="C15" s="67" t="s">
        <v>442</v>
      </c>
      <c r="D15" s="70">
        <v>0</v>
      </c>
      <c r="E15" s="68">
        <v>139314</v>
      </c>
      <c r="F15" s="68">
        <v>101919</v>
      </c>
      <c r="G15" s="69">
        <v>0.732</v>
      </c>
    </row>
    <row r="16" spans="1:7" ht="18" customHeight="1">
      <c r="A16" s="321">
        <v>12</v>
      </c>
      <c r="B16" s="322" t="s">
        <v>453</v>
      </c>
      <c r="C16" s="67" t="s">
        <v>440</v>
      </c>
      <c r="D16" s="68">
        <v>10000</v>
      </c>
      <c r="E16" s="68">
        <v>10000</v>
      </c>
      <c r="F16" s="70">
        <v>0</v>
      </c>
      <c r="G16" s="69">
        <v>0</v>
      </c>
    </row>
    <row r="17" spans="1:7" ht="22.5" customHeight="1">
      <c r="A17" s="321"/>
      <c r="B17" s="322"/>
      <c r="C17" s="67" t="s">
        <v>452</v>
      </c>
      <c r="D17" s="70">
        <v>0</v>
      </c>
      <c r="E17" s="68">
        <v>6815</v>
      </c>
      <c r="F17" s="68">
        <v>6815</v>
      </c>
      <c r="G17" s="69">
        <v>1</v>
      </c>
    </row>
    <row r="18" spans="1:7" ht="18">
      <c r="A18" s="321"/>
      <c r="B18" s="322"/>
      <c r="C18" s="67" t="s">
        <v>442</v>
      </c>
      <c r="D18" s="70">
        <v>0</v>
      </c>
      <c r="E18" s="68">
        <v>8561</v>
      </c>
      <c r="F18" s="70">
        <v>0</v>
      </c>
      <c r="G18" s="69">
        <v>0</v>
      </c>
    </row>
    <row r="19" spans="1:7" ht="21" customHeight="1">
      <c r="A19" s="321">
        <v>13</v>
      </c>
      <c r="B19" s="322" t="s">
        <v>454</v>
      </c>
      <c r="C19" s="67" t="s">
        <v>440</v>
      </c>
      <c r="D19" s="70">
        <v>0</v>
      </c>
      <c r="E19" s="68">
        <v>93846</v>
      </c>
      <c r="F19" s="68">
        <v>93846</v>
      </c>
      <c r="G19" s="69">
        <v>1</v>
      </c>
    </row>
    <row r="20" spans="1:7" ht="21" customHeight="1">
      <c r="A20" s="321"/>
      <c r="B20" s="322"/>
      <c r="C20" s="67" t="s">
        <v>452</v>
      </c>
      <c r="D20" s="70">
        <v>0</v>
      </c>
      <c r="E20" s="68">
        <v>30056</v>
      </c>
      <c r="F20" s="68">
        <v>30055</v>
      </c>
      <c r="G20" s="69">
        <v>1</v>
      </c>
    </row>
    <row r="21" spans="1:7" ht="21" customHeight="1">
      <c r="A21" s="321"/>
      <c r="B21" s="322"/>
      <c r="C21" s="67" t="s">
        <v>442</v>
      </c>
      <c r="D21" s="70">
        <v>0</v>
      </c>
      <c r="E21" s="68">
        <v>172649</v>
      </c>
      <c r="F21" s="68">
        <v>172647</v>
      </c>
      <c r="G21" s="69">
        <v>1</v>
      </c>
    </row>
    <row r="22" spans="1:7" ht="46.5" customHeight="1">
      <c r="A22" s="66">
        <v>14</v>
      </c>
      <c r="B22" s="67" t="s">
        <v>455</v>
      </c>
      <c r="C22" s="67" t="s">
        <v>442</v>
      </c>
      <c r="D22" s="68">
        <v>1463128</v>
      </c>
      <c r="E22" s="68">
        <v>181695</v>
      </c>
      <c r="F22" s="70">
        <v>0</v>
      </c>
      <c r="G22" s="69">
        <v>0</v>
      </c>
    </row>
    <row r="23" spans="1:7" ht="57.75" customHeight="1">
      <c r="A23" s="66">
        <v>15</v>
      </c>
      <c r="B23" s="67" t="s">
        <v>456</v>
      </c>
      <c r="C23" s="67" t="s">
        <v>442</v>
      </c>
      <c r="D23" s="68">
        <v>2234211</v>
      </c>
      <c r="E23" s="68">
        <v>2234211</v>
      </c>
      <c r="F23" s="68">
        <v>119853</v>
      </c>
      <c r="G23" s="69">
        <v>0.054</v>
      </c>
    </row>
    <row r="24" spans="1:7" ht="64.5" customHeight="1">
      <c r="A24" s="66">
        <v>16</v>
      </c>
      <c r="B24" s="67" t="s">
        <v>457</v>
      </c>
      <c r="C24" s="67" t="s">
        <v>440</v>
      </c>
      <c r="D24" s="68">
        <v>4786868</v>
      </c>
      <c r="E24" s="68">
        <v>371612</v>
      </c>
      <c r="F24" s="68">
        <v>309820</v>
      </c>
      <c r="G24" s="69">
        <v>0.834</v>
      </c>
    </row>
    <row r="25" spans="1:7" ht="61.5" customHeight="1">
      <c r="A25" s="66">
        <v>17</v>
      </c>
      <c r="B25" s="67" t="s">
        <v>458</v>
      </c>
      <c r="C25" s="67" t="s">
        <v>442</v>
      </c>
      <c r="D25" s="68">
        <v>1139579</v>
      </c>
      <c r="E25" s="68">
        <v>8242851</v>
      </c>
      <c r="F25" s="68">
        <v>7911965</v>
      </c>
      <c r="G25" s="69">
        <v>0.96</v>
      </c>
    </row>
    <row r="26" spans="1:7" ht="31.5" customHeight="1">
      <c r="A26" s="321">
        <v>18</v>
      </c>
      <c r="B26" s="322" t="s">
        <v>459</v>
      </c>
      <c r="C26" s="67" t="s">
        <v>440</v>
      </c>
      <c r="D26" s="68">
        <v>1410655</v>
      </c>
      <c r="E26" s="68">
        <v>5858911</v>
      </c>
      <c r="F26" s="70">
        <v>0</v>
      </c>
      <c r="G26" s="69">
        <v>0</v>
      </c>
    </row>
    <row r="27" spans="1:7" ht="31.5" customHeight="1">
      <c r="A27" s="321"/>
      <c r="B27" s="322"/>
      <c r="C27" s="67" t="s">
        <v>442</v>
      </c>
      <c r="D27" s="70">
        <v>0</v>
      </c>
      <c r="E27" s="68">
        <v>1005328</v>
      </c>
      <c r="F27" s="70">
        <v>0</v>
      </c>
      <c r="G27" s="69">
        <v>0</v>
      </c>
    </row>
    <row r="28" spans="1:7" ht="70.5" customHeight="1">
      <c r="A28" s="66">
        <v>19</v>
      </c>
      <c r="B28" s="67" t="s">
        <v>460</v>
      </c>
      <c r="C28" s="67" t="s">
        <v>442</v>
      </c>
      <c r="D28" s="70">
        <v>0</v>
      </c>
      <c r="E28" s="68">
        <v>6114079</v>
      </c>
      <c r="F28" s="68">
        <v>4064530</v>
      </c>
      <c r="G28" s="69">
        <v>0.665</v>
      </c>
    </row>
    <row r="29" spans="1:7" ht="63" customHeight="1">
      <c r="A29" s="66">
        <v>20</v>
      </c>
      <c r="B29" s="67" t="s">
        <v>461</v>
      </c>
      <c r="C29" s="67" t="s">
        <v>440</v>
      </c>
      <c r="D29" s="70">
        <v>0</v>
      </c>
      <c r="E29" s="68">
        <v>222140</v>
      </c>
      <c r="F29" s="68">
        <v>216621</v>
      </c>
      <c r="G29" s="69">
        <v>0.975</v>
      </c>
    </row>
    <row r="30" spans="1:7" ht="49.5" customHeight="1">
      <c r="A30" s="66">
        <v>21</v>
      </c>
      <c r="B30" s="67" t="s">
        <v>462</v>
      </c>
      <c r="C30" s="67" t="s">
        <v>440</v>
      </c>
      <c r="D30" s="70">
        <v>0</v>
      </c>
      <c r="E30" s="68">
        <v>409635</v>
      </c>
      <c r="F30" s="68">
        <v>399340</v>
      </c>
      <c r="G30" s="69">
        <v>0.975</v>
      </c>
    </row>
    <row r="31" spans="1:7" ht="72" customHeight="1">
      <c r="A31" s="66">
        <v>22</v>
      </c>
      <c r="B31" s="67" t="s">
        <v>463</v>
      </c>
      <c r="C31" s="67" t="s">
        <v>440</v>
      </c>
      <c r="D31" s="71">
        <v>0</v>
      </c>
      <c r="E31" s="72">
        <v>134096</v>
      </c>
      <c r="F31" s="72">
        <v>102302</v>
      </c>
      <c r="G31" s="73">
        <v>0.763</v>
      </c>
    </row>
    <row r="32" spans="1:7" ht="12">
      <c r="A32" s="74"/>
      <c r="B32" s="74" t="s">
        <v>464</v>
      </c>
      <c r="C32" s="75"/>
      <c r="D32" s="76">
        <v>12654742</v>
      </c>
      <c r="E32" s="76">
        <v>26926679</v>
      </c>
      <c r="F32" s="76">
        <v>14494305</v>
      </c>
      <c r="G32" s="77">
        <v>0.538</v>
      </c>
    </row>
  </sheetData>
  <sheetProtection/>
  <mergeCells count="9">
    <mergeCell ref="A26:A27"/>
    <mergeCell ref="B26:B27"/>
    <mergeCell ref="A1:G1"/>
    <mergeCell ref="A13:A15"/>
    <mergeCell ref="B13:B15"/>
    <mergeCell ref="A16:A18"/>
    <mergeCell ref="B16:B18"/>
    <mergeCell ref="A19:A21"/>
    <mergeCell ref="B19:B2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178"/>
  <sheetViews>
    <sheetView showGridLines="0" zoomScalePageLayoutView="0" workbookViewId="0" topLeftCell="A1">
      <selection activeCell="X24" sqref="X24"/>
    </sheetView>
  </sheetViews>
  <sheetFormatPr defaultColWidth="8.8515625" defaultRowHeight="12.75"/>
  <cols>
    <col min="1" max="1" width="4.140625" style="0" customWidth="1"/>
    <col min="2" max="2" width="13.421875" style="0" customWidth="1"/>
    <col min="3" max="3" width="50.8515625" style="0" customWidth="1"/>
    <col min="4" max="6" width="0.13671875" style="0" customWidth="1"/>
    <col min="7" max="7" width="8.8515625" style="0" customWidth="1"/>
    <col min="8" max="8" width="0.13671875" style="0" customWidth="1"/>
    <col min="9" max="9" width="8.8515625" style="0" customWidth="1"/>
    <col min="10" max="10" width="0.42578125" style="0" customWidth="1"/>
    <col min="11" max="13" width="0.13671875" style="0" customWidth="1"/>
    <col min="14" max="14" width="10.8515625" style="0" customWidth="1"/>
    <col min="15" max="15" width="0.13671875" style="0" customWidth="1"/>
    <col min="16" max="16" width="2.57421875" style="0" customWidth="1"/>
    <col min="17" max="17" width="0.13671875" style="0" customWidth="1"/>
    <col min="18" max="18" width="8.8515625" style="0" customWidth="1"/>
    <col min="19" max="20" width="0.13671875" style="0" customWidth="1"/>
    <col min="21" max="21" width="4.140625" style="0" customWidth="1"/>
  </cols>
  <sheetData>
    <row r="1" spans="2:19" ht="12.75">
      <c r="B1" s="276" t="s">
        <v>493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2:20" ht="12">
      <c r="B2" s="293" t="s">
        <v>487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2:20" ht="12">
      <c r="B3" s="293" t="s">
        <v>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spans="2:20" ht="12">
      <c r="B4" s="294" t="s">
        <v>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</row>
    <row r="5" spans="1:21" ht="13.5" customHeight="1">
      <c r="A5" s="85"/>
      <c r="B5" s="86"/>
      <c r="C5" s="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85"/>
    </row>
    <row r="6" spans="1:21" ht="13.5" customHeight="1">
      <c r="A6" s="85"/>
      <c r="B6" s="272" t="s">
        <v>3</v>
      </c>
      <c r="C6" s="273"/>
      <c r="D6" s="3"/>
      <c r="E6" s="295" t="s">
        <v>4</v>
      </c>
      <c r="F6" s="298"/>
      <c r="G6" s="299"/>
      <c r="H6" s="3"/>
      <c r="I6" s="295" t="s">
        <v>5</v>
      </c>
      <c r="J6" s="299"/>
      <c r="K6" s="3"/>
      <c r="L6" s="295"/>
      <c r="M6" s="4"/>
      <c r="N6" s="299" t="s">
        <v>6</v>
      </c>
      <c r="O6" s="3"/>
      <c r="P6" s="295"/>
      <c r="Q6" s="4"/>
      <c r="R6" s="298" t="s">
        <v>7</v>
      </c>
      <c r="S6" s="299"/>
      <c r="T6" s="3"/>
      <c r="U6" s="85"/>
    </row>
    <row r="7" spans="1:21" ht="12" customHeight="1">
      <c r="A7" s="85"/>
      <c r="B7" s="274"/>
      <c r="C7" s="275"/>
      <c r="D7" s="3"/>
      <c r="E7" s="296"/>
      <c r="F7" s="300"/>
      <c r="G7" s="301"/>
      <c r="H7" s="3"/>
      <c r="I7" s="296"/>
      <c r="J7" s="301"/>
      <c r="K7" s="3"/>
      <c r="L7" s="296"/>
      <c r="M7" s="3"/>
      <c r="N7" s="301"/>
      <c r="O7" s="3"/>
      <c r="P7" s="296"/>
      <c r="Q7" s="3"/>
      <c r="R7" s="300"/>
      <c r="S7" s="301"/>
      <c r="T7" s="3"/>
      <c r="U7" s="85"/>
    </row>
    <row r="8" spans="1:21" ht="15" customHeight="1">
      <c r="A8" s="85"/>
      <c r="B8" s="332"/>
      <c r="C8" s="333"/>
      <c r="D8" s="3"/>
      <c r="E8" s="297"/>
      <c r="F8" s="302"/>
      <c r="G8" s="303"/>
      <c r="H8" s="3"/>
      <c r="I8" s="297"/>
      <c r="J8" s="303"/>
      <c r="K8" s="3"/>
      <c r="L8" s="297"/>
      <c r="M8" s="5"/>
      <c r="N8" s="303"/>
      <c r="O8" s="3"/>
      <c r="P8" s="297"/>
      <c r="Q8" s="5"/>
      <c r="R8" s="302"/>
      <c r="S8" s="303"/>
      <c r="T8" s="3"/>
      <c r="U8" s="85"/>
    </row>
    <row r="9" spans="1:21" ht="0.75" customHeight="1">
      <c r="A9" s="85"/>
      <c r="B9" s="331"/>
      <c r="C9" s="33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</row>
    <row r="10" spans="1:21" ht="9.75" customHeight="1">
      <c r="A10" s="85"/>
      <c r="B10" s="290" t="s">
        <v>9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85"/>
    </row>
    <row r="11" spans="1:21" ht="9.75" customHeight="1">
      <c r="A11" s="85"/>
      <c r="B11" s="87" t="s">
        <v>10</v>
      </c>
      <c r="C11" s="87" t="s">
        <v>11</v>
      </c>
      <c r="D11" s="88"/>
      <c r="E11" s="88"/>
      <c r="F11" s="324">
        <v>5976240</v>
      </c>
      <c r="G11" s="324"/>
      <c r="H11" s="326">
        <v>5816169</v>
      </c>
      <c r="I11" s="326"/>
      <c r="J11" s="329">
        <v>5433700.06</v>
      </c>
      <c r="K11" s="329"/>
      <c r="L11" s="88"/>
      <c r="M11" s="88"/>
      <c r="N11" s="90">
        <v>5431680.76</v>
      </c>
      <c r="O11" s="90">
        <v>382468.94</v>
      </c>
      <c r="P11" s="330">
        <v>0.9338932139007653</v>
      </c>
      <c r="Q11" s="330"/>
      <c r="R11" s="330"/>
      <c r="S11" s="88"/>
      <c r="T11" s="88"/>
      <c r="U11" s="85"/>
    </row>
    <row r="12" spans="1:21" ht="9.75" customHeight="1">
      <c r="A12" s="85"/>
      <c r="B12" s="87" t="s">
        <v>12</v>
      </c>
      <c r="C12" s="87" t="s">
        <v>13</v>
      </c>
      <c r="D12" s="88"/>
      <c r="E12" s="88"/>
      <c r="F12" s="324">
        <v>43814</v>
      </c>
      <c r="G12" s="324"/>
      <c r="H12" s="326">
        <v>43814</v>
      </c>
      <c r="I12" s="326"/>
      <c r="J12" s="329">
        <v>21906.24</v>
      </c>
      <c r="K12" s="329"/>
      <c r="L12" s="88"/>
      <c r="M12" s="88"/>
      <c r="N12" s="90">
        <v>21906.24</v>
      </c>
      <c r="O12" s="90">
        <v>21907.76</v>
      </c>
      <c r="P12" s="330">
        <v>0.4999826539462272</v>
      </c>
      <c r="Q12" s="330"/>
      <c r="R12" s="330"/>
      <c r="S12" s="88"/>
      <c r="T12" s="88"/>
      <c r="U12" s="85"/>
    </row>
    <row r="13" spans="1:21" ht="9.75" customHeight="1">
      <c r="A13" s="85"/>
      <c r="B13" s="87" t="s">
        <v>465</v>
      </c>
      <c r="C13" s="87" t="s">
        <v>466</v>
      </c>
      <c r="D13" s="88"/>
      <c r="E13" s="88"/>
      <c r="F13" s="325" t="s">
        <v>8</v>
      </c>
      <c r="G13" s="325"/>
      <c r="H13" s="326">
        <v>280000</v>
      </c>
      <c r="I13" s="326"/>
      <c r="J13" s="329">
        <v>210000</v>
      </c>
      <c r="K13" s="329"/>
      <c r="L13" s="88"/>
      <c r="M13" s="88"/>
      <c r="N13" s="90">
        <v>208489.03</v>
      </c>
      <c r="O13" s="90">
        <v>70000</v>
      </c>
      <c r="P13" s="330">
        <v>0.7446036785714286</v>
      </c>
      <c r="Q13" s="330"/>
      <c r="R13" s="330"/>
      <c r="S13" s="88"/>
      <c r="T13" s="88"/>
      <c r="U13" s="85"/>
    </row>
    <row r="14" spans="1:21" ht="9.75" customHeight="1">
      <c r="A14" s="85"/>
      <c r="B14" s="87" t="s">
        <v>14</v>
      </c>
      <c r="C14" s="87" t="s">
        <v>15</v>
      </c>
      <c r="D14" s="88"/>
      <c r="E14" s="88"/>
      <c r="F14" s="324">
        <v>4857600</v>
      </c>
      <c r="G14" s="324"/>
      <c r="H14" s="326">
        <v>5389700</v>
      </c>
      <c r="I14" s="326"/>
      <c r="J14" s="329">
        <v>4926183.93</v>
      </c>
      <c r="K14" s="329"/>
      <c r="L14" s="88"/>
      <c r="M14" s="88"/>
      <c r="N14" s="90">
        <v>4926183.93</v>
      </c>
      <c r="O14" s="90">
        <v>463516.07</v>
      </c>
      <c r="P14" s="330">
        <v>0.9139996530419133</v>
      </c>
      <c r="Q14" s="330"/>
      <c r="R14" s="330"/>
      <c r="S14" s="88"/>
      <c r="T14" s="88"/>
      <c r="U14" s="85"/>
    </row>
    <row r="15" spans="1:21" ht="9.75" customHeight="1">
      <c r="A15" s="85"/>
      <c r="B15" s="87" t="s">
        <v>16</v>
      </c>
      <c r="C15" s="87" t="s">
        <v>17</v>
      </c>
      <c r="D15" s="88"/>
      <c r="E15" s="88"/>
      <c r="F15" s="324">
        <v>56395</v>
      </c>
      <c r="G15" s="324"/>
      <c r="H15" s="326">
        <v>56395</v>
      </c>
      <c r="I15" s="326"/>
      <c r="J15" s="329">
        <v>53323.13</v>
      </c>
      <c r="K15" s="329"/>
      <c r="L15" s="88"/>
      <c r="M15" s="88"/>
      <c r="N15" s="90">
        <v>53323.13</v>
      </c>
      <c r="O15" s="90">
        <v>3071.87</v>
      </c>
      <c r="P15" s="330">
        <v>0.9455293909034489</v>
      </c>
      <c r="Q15" s="330"/>
      <c r="R15" s="330"/>
      <c r="S15" s="88"/>
      <c r="T15" s="88"/>
      <c r="U15" s="85"/>
    </row>
    <row r="16" spans="1:21" ht="9.75" customHeight="1">
      <c r="A16" s="85"/>
      <c r="B16" s="87" t="s">
        <v>18</v>
      </c>
      <c r="C16" s="87" t="s">
        <v>17</v>
      </c>
      <c r="D16" s="88"/>
      <c r="E16" s="88"/>
      <c r="F16" s="324">
        <v>62918700</v>
      </c>
      <c r="G16" s="324"/>
      <c r="H16" s="326">
        <v>57928841</v>
      </c>
      <c r="I16" s="326"/>
      <c r="J16" s="329">
        <v>54209333.43</v>
      </c>
      <c r="K16" s="329"/>
      <c r="L16" s="88"/>
      <c r="M16" s="88"/>
      <c r="N16" s="90">
        <v>54171837.77</v>
      </c>
      <c r="O16" s="90">
        <v>3719507.57</v>
      </c>
      <c r="P16" s="330">
        <v>0.9351445123854627</v>
      </c>
      <c r="Q16" s="330"/>
      <c r="R16" s="330"/>
      <c r="S16" s="88"/>
      <c r="T16" s="88"/>
      <c r="U16" s="85"/>
    </row>
    <row r="17" spans="1:21" ht="9.75" customHeight="1">
      <c r="A17" s="85"/>
      <c r="B17" s="87" t="s">
        <v>19</v>
      </c>
      <c r="C17" s="87" t="s">
        <v>20</v>
      </c>
      <c r="D17" s="88"/>
      <c r="E17" s="88"/>
      <c r="F17" s="325" t="s">
        <v>8</v>
      </c>
      <c r="G17" s="325"/>
      <c r="H17" s="326">
        <v>3625303</v>
      </c>
      <c r="I17" s="326"/>
      <c r="J17" s="329">
        <v>3625302.39</v>
      </c>
      <c r="K17" s="329"/>
      <c r="L17" s="88"/>
      <c r="M17" s="88"/>
      <c r="N17" s="90">
        <v>3610163.44</v>
      </c>
      <c r="O17" s="90">
        <v>0.61</v>
      </c>
      <c r="P17" s="330">
        <v>0.9958239187179665</v>
      </c>
      <c r="Q17" s="330"/>
      <c r="R17" s="330"/>
      <c r="S17" s="88"/>
      <c r="T17" s="88"/>
      <c r="U17" s="85"/>
    </row>
    <row r="18" spans="1:21" ht="9.75" customHeight="1">
      <c r="A18" s="85"/>
      <c r="B18" s="87" t="s">
        <v>467</v>
      </c>
      <c r="C18" s="87" t="s">
        <v>468</v>
      </c>
      <c r="D18" s="88"/>
      <c r="E18" s="88"/>
      <c r="F18" s="325" t="s">
        <v>8</v>
      </c>
      <c r="G18" s="325"/>
      <c r="H18" s="326">
        <v>102024</v>
      </c>
      <c r="I18" s="326"/>
      <c r="J18" s="329">
        <v>102023.82</v>
      </c>
      <c r="K18" s="329"/>
      <c r="L18" s="88"/>
      <c r="M18" s="88"/>
      <c r="N18" s="90">
        <v>102023.82</v>
      </c>
      <c r="O18" s="90">
        <v>0.18</v>
      </c>
      <c r="P18" s="330">
        <v>0.9999982357092448</v>
      </c>
      <c r="Q18" s="330"/>
      <c r="R18" s="330"/>
      <c r="S18" s="88"/>
      <c r="T18" s="88"/>
      <c r="U18" s="85"/>
    </row>
    <row r="19" spans="1:21" ht="9.75" customHeight="1">
      <c r="A19" s="85"/>
      <c r="B19" s="87" t="s">
        <v>21</v>
      </c>
      <c r="C19" s="87" t="s">
        <v>22</v>
      </c>
      <c r="D19" s="88"/>
      <c r="E19" s="88"/>
      <c r="F19" s="324">
        <v>780890</v>
      </c>
      <c r="G19" s="324"/>
      <c r="H19" s="326">
        <v>827557</v>
      </c>
      <c r="I19" s="326"/>
      <c r="J19" s="329">
        <v>663586.67</v>
      </c>
      <c r="K19" s="329"/>
      <c r="L19" s="88"/>
      <c r="M19" s="88"/>
      <c r="N19" s="90">
        <v>663586.67</v>
      </c>
      <c r="O19" s="90">
        <v>163970.33</v>
      </c>
      <c r="P19" s="330">
        <v>0.8018621919698583</v>
      </c>
      <c r="Q19" s="330"/>
      <c r="R19" s="330"/>
      <c r="S19" s="88"/>
      <c r="T19" s="88"/>
      <c r="U19" s="85"/>
    </row>
    <row r="20" spans="1:21" ht="9.75" customHeight="1">
      <c r="A20" s="85"/>
      <c r="B20" s="87" t="s">
        <v>23</v>
      </c>
      <c r="C20" s="87" t="s">
        <v>24</v>
      </c>
      <c r="D20" s="88"/>
      <c r="E20" s="88"/>
      <c r="F20" s="324">
        <v>507660</v>
      </c>
      <c r="G20" s="324"/>
      <c r="H20" s="326">
        <v>507660</v>
      </c>
      <c r="I20" s="326"/>
      <c r="J20" s="329">
        <v>374680</v>
      </c>
      <c r="K20" s="329"/>
      <c r="L20" s="88"/>
      <c r="M20" s="88"/>
      <c r="N20" s="90">
        <v>374680</v>
      </c>
      <c r="O20" s="90">
        <v>132980</v>
      </c>
      <c r="P20" s="330">
        <v>0.7380530276169089</v>
      </c>
      <c r="Q20" s="330"/>
      <c r="R20" s="330"/>
      <c r="S20" s="88"/>
      <c r="T20" s="88"/>
      <c r="U20" s="85"/>
    </row>
    <row r="21" spans="1:21" ht="9.75" customHeight="1">
      <c r="A21" s="85"/>
      <c r="B21" s="87" t="s">
        <v>25</v>
      </c>
      <c r="C21" s="87" t="s">
        <v>26</v>
      </c>
      <c r="D21" s="88"/>
      <c r="E21" s="88"/>
      <c r="F21" s="324">
        <v>285688</v>
      </c>
      <c r="G21" s="324"/>
      <c r="H21" s="326">
        <v>425940</v>
      </c>
      <c r="I21" s="326"/>
      <c r="J21" s="329">
        <v>419143.75</v>
      </c>
      <c r="K21" s="329"/>
      <c r="L21" s="88"/>
      <c r="M21" s="88"/>
      <c r="N21" s="90">
        <v>419143.75</v>
      </c>
      <c r="O21" s="90">
        <v>6796.25</v>
      </c>
      <c r="P21" s="330">
        <v>0.9840441141944875</v>
      </c>
      <c r="Q21" s="330"/>
      <c r="R21" s="330"/>
      <c r="S21" s="88"/>
      <c r="T21" s="88"/>
      <c r="U21" s="85"/>
    </row>
    <row r="22" spans="1:21" ht="9.75" customHeight="1">
      <c r="A22" s="85"/>
      <c r="B22" s="87" t="s">
        <v>27</v>
      </c>
      <c r="C22" s="87" t="s">
        <v>28</v>
      </c>
      <c r="D22" s="88"/>
      <c r="E22" s="88"/>
      <c r="F22" s="324">
        <v>201676</v>
      </c>
      <c r="G22" s="324"/>
      <c r="H22" s="326">
        <v>1462570</v>
      </c>
      <c r="I22" s="326"/>
      <c r="J22" s="329">
        <v>1461740.8</v>
      </c>
      <c r="K22" s="329"/>
      <c r="L22" s="88"/>
      <c r="M22" s="88"/>
      <c r="N22" s="90">
        <v>1461740.8</v>
      </c>
      <c r="O22" s="90">
        <v>829.2</v>
      </c>
      <c r="P22" s="330">
        <v>0.9994330527769612</v>
      </c>
      <c r="Q22" s="330"/>
      <c r="R22" s="330"/>
      <c r="S22" s="88"/>
      <c r="T22" s="88"/>
      <c r="U22" s="85"/>
    </row>
    <row r="23" spans="1:21" ht="9.75" customHeight="1">
      <c r="A23" s="85"/>
      <c r="B23" s="87" t="s">
        <v>29</v>
      </c>
      <c r="C23" s="87" t="s">
        <v>30</v>
      </c>
      <c r="D23" s="88"/>
      <c r="E23" s="88"/>
      <c r="F23" s="324">
        <v>26920</v>
      </c>
      <c r="G23" s="324"/>
      <c r="H23" s="326">
        <v>26920</v>
      </c>
      <c r="I23" s="326"/>
      <c r="J23" s="329">
        <v>23573.1</v>
      </c>
      <c r="K23" s="329"/>
      <c r="L23" s="88"/>
      <c r="M23" s="88"/>
      <c r="N23" s="90">
        <v>23573.1</v>
      </c>
      <c r="O23" s="90">
        <v>3346.9</v>
      </c>
      <c r="P23" s="330">
        <v>0.8756723625557207</v>
      </c>
      <c r="Q23" s="330"/>
      <c r="R23" s="330"/>
      <c r="S23" s="88"/>
      <c r="T23" s="88"/>
      <c r="U23" s="85"/>
    </row>
    <row r="24" spans="1:21" ht="9.75" customHeight="1">
      <c r="A24" s="85"/>
      <c r="B24" s="87" t="s">
        <v>488</v>
      </c>
      <c r="C24" s="87" t="s">
        <v>489</v>
      </c>
      <c r="D24" s="88"/>
      <c r="E24" s="88"/>
      <c r="F24" s="324">
        <v>44496</v>
      </c>
      <c r="G24" s="324"/>
      <c r="H24" s="327" t="s">
        <v>8</v>
      </c>
      <c r="I24" s="327"/>
      <c r="J24" s="327" t="s">
        <v>8</v>
      </c>
      <c r="K24" s="327"/>
      <c r="L24" s="88"/>
      <c r="M24" s="88"/>
      <c r="N24" s="92" t="s">
        <v>8</v>
      </c>
      <c r="O24" s="92" t="s">
        <v>8</v>
      </c>
      <c r="P24" s="330">
        <v>0</v>
      </c>
      <c r="Q24" s="330"/>
      <c r="R24" s="330"/>
      <c r="S24" s="88"/>
      <c r="T24" s="88"/>
      <c r="U24" s="85"/>
    </row>
    <row r="25" spans="1:21" ht="9.75" customHeight="1">
      <c r="A25" s="85"/>
      <c r="B25" s="87" t="s">
        <v>31</v>
      </c>
      <c r="C25" s="87" t="s">
        <v>32</v>
      </c>
      <c r="D25" s="88"/>
      <c r="E25" s="88"/>
      <c r="F25" s="324">
        <v>5759152</v>
      </c>
      <c r="G25" s="324"/>
      <c r="H25" s="326">
        <v>5784352</v>
      </c>
      <c r="I25" s="326"/>
      <c r="J25" s="329">
        <v>5353255.68</v>
      </c>
      <c r="K25" s="329"/>
      <c r="L25" s="88"/>
      <c r="M25" s="88"/>
      <c r="N25" s="90">
        <v>5353255.68</v>
      </c>
      <c r="O25" s="90">
        <v>431096.32</v>
      </c>
      <c r="P25" s="330">
        <v>0.9254719768091568</v>
      </c>
      <c r="Q25" s="330"/>
      <c r="R25" s="330"/>
      <c r="S25" s="88"/>
      <c r="T25" s="88"/>
      <c r="U25" s="85"/>
    </row>
    <row r="26" spans="1:21" ht="9.75" customHeight="1">
      <c r="A26" s="85"/>
      <c r="B26" s="87" t="s">
        <v>33</v>
      </c>
      <c r="C26" s="87" t="s">
        <v>34</v>
      </c>
      <c r="D26" s="88"/>
      <c r="E26" s="88"/>
      <c r="F26" s="324">
        <v>10477390</v>
      </c>
      <c r="G26" s="324"/>
      <c r="H26" s="326">
        <v>10628950</v>
      </c>
      <c r="I26" s="326"/>
      <c r="J26" s="329">
        <v>10615640.69</v>
      </c>
      <c r="K26" s="329"/>
      <c r="L26" s="88"/>
      <c r="M26" s="88"/>
      <c r="N26" s="90">
        <v>10612663.25</v>
      </c>
      <c r="O26" s="90">
        <v>13309.31</v>
      </c>
      <c r="P26" s="330">
        <v>0.9984676990671704</v>
      </c>
      <c r="Q26" s="330"/>
      <c r="R26" s="330"/>
      <c r="S26" s="88"/>
      <c r="T26" s="88"/>
      <c r="U26" s="85"/>
    </row>
    <row r="27" spans="1:21" ht="9.75" customHeight="1">
      <c r="A27" s="85"/>
      <c r="B27" s="87" t="s">
        <v>35</v>
      </c>
      <c r="C27" s="87" t="s">
        <v>36</v>
      </c>
      <c r="D27" s="88"/>
      <c r="E27" s="88"/>
      <c r="F27" s="324">
        <v>520000</v>
      </c>
      <c r="G27" s="324"/>
      <c r="H27" s="326">
        <v>499660</v>
      </c>
      <c r="I27" s="326"/>
      <c r="J27" s="329">
        <v>427899.98</v>
      </c>
      <c r="K27" s="329"/>
      <c r="L27" s="88"/>
      <c r="M27" s="88"/>
      <c r="N27" s="90">
        <v>427899.98</v>
      </c>
      <c r="O27" s="90">
        <v>71760.02</v>
      </c>
      <c r="P27" s="330">
        <v>0.8563822999639755</v>
      </c>
      <c r="Q27" s="330"/>
      <c r="R27" s="330"/>
      <c r="S27" s="88"/>
      <c r="T27" s="88"/>
      <c r="U27" s="85"/>
    </row>
    <row r="28" spans="1:21" ht="9.75" customHeight="1">
      <c r="A28" s="85"/>
      <c r="B28" s="87" t="s">
        <v>490</v>
      </c>
      <c r="C28" s="87" t="s">
        <v>491</v>
      </c>
      <c r="D28" s="88"/>
      <c r="E28" s="88"/>
      <c r="F28" s="324">
        <v>132630</v>
      </c>
      <c r="G28" s="324"/>
      <c r="H28" s="327" t="s">
        <v>8</v>
      </c>
      <c r="I28" s="327"/>
      <c r="J28" s="327" t="s">
        <v>8</v>
      </c>
      <c r="K28" s="327"/>
      <c r="L28" s="88"/>
      <c r="M28" s="88"/>
      <c r="N28" s="92" t="s">
        <v>8</v>
      </c>
      <c r="O28" s="92" t="s">
        <v>8</v>
      </c>
      <c r="P28" s="330">
        <v>0</v>
      </c>
      <c r="Q28" s="330"/>
      <c r="R28" s="330"/>
      <c r="S28" s="88"/>
      <c r="T28" s="88"/>
      <c r="U28" s="85"/>
    </row>
    <row r="29" spans="1:21" ht="9.75" customHeight="1">
      <c r="A29" s="85"/>
      <c r="B29" s="87" t="s">
        <v>37</v>
      </c>
      <c r="C29" s="87" t="s">
        <v>38</v>
      </c>
      <c r="D29" s="88"/>
      <c r="E29" s="88"/>
      <c r="F29" s="324">
        <v>876748</v>
      </c>
      <c r="G29" s="324"/>
      <c r="H29" s="326">
        <v>876748</v>
      </c>
      <c r="I29" s="326"/>
      <c r="J29" s="329">
        <v>876748</v>
      </c>
      <c r="K29" s="329"/>
      <c r="L29" s="88"/>
      <c r="M29" s="88"/>
      <c r="N29" s="90">
        <v>876748</v>
      </c>
      <c r="O29" s="92" t="s">
        <v>8</v>
      </c>
      <c r="P29" s="330">
        <v>1</v>
      </c>
      <c r="Q29" s="330"/>
      <c r="R29" s="330"/>
      <c r="S29" s="88"/>
      <c r="T29" s="88"/>
      <c r="U29" s="85"/>
    </row>
    <row r="30" spans="1:21" ht="9.75" customHeight="1">
      <c r="A30" s="85"/>
      <c r="B30" s="87" t="s">
        <v>39</v>
      </c>
      <c r="C30" s="87" t="s">
        <v>40</v>
      </c>
      <c r="D30" s="88"/>
      <c r="E30" s="88"/>
      <c r="F30" s="324">
        <v>150000</v>
      </c>
      <c r="G30" s="324"/>
      <c r="H30" s="326">
        <v>150000</v>
      </c>
      <c r="I30" s="326"/>
      <c r="J30" s="329">
        <v>148514.74</v>
      </c>
      <c r="K30" s="329"/>
      <c r="L30" s="88"/>
      <c r="M30" s="88"/>
      <c r="N30" s="90">
        <v>146170.74</v>
      </c>
      <c r="O30" s="90">
        <v>1485.26</v>
      </c>
      <c r="P30" s="330">
        <v>0.9744716</v>
      </c>
      <c r="Q30" s="330"/>
      <c r="R30" s="330"/>
      <c r="S30" s="88"/>
      <c r="T30" s="88"/>
      <c r="U30" s="85"/>
    </row>
    <row r="31" spans="1:21" ht="9.75" customHeight="1">
      <c r="A31" s="85"/>
      <c r="B31" s="87" t="s">
        <v>41</v>
      </c>
      <c r="C31" s="87" t="s">
        <v>42</v>
      </c>
      <c r="D31" s="88"/>
      <c r="E31" s="88"/>
      <c r="F31" s="324">
        <v>1449079</v>
      </c>
      <c r="G31" s="324"/>
      <c r="H31" s="326">
        <v>1286129</v>
      </c>
      <c r="I31" s="326"/>
      <c r="J31" s="329">
        <v>1286129</v>
      </c>
      <c r="K31" s="329"/>
      <c r="L31" s="88"/>
      <c r="M31" s="88"/>
      <c r="N31" s="90">
        <v>1284566.47</v>
      </c>
      <c r="O31" s="92" t="s">
        <v>8</v>
      </c>
      <c r="P31" s="330">
        <v>0.9987850907646123</v>
      </c>
      <c r="Q31" s="330"/>
      <c r="R31" s="330"/>
      <c r="S31" s="88"/>
      <c r="T31" s="88"/>
      <c r="U31" s="85"/>
    </row>
    <row r="32" spans="1:21" ht="9.75" customHeight="1">
      <c r="A32" s="85"/>
      <c r="B32" s="87" t="s">
        <v>131</v>
      </c>
      <c r="C32" s="87" t="s">
        <v>132</v>
      </c>
      <c r="D32" s="88"/>
      <c r="E32" s="88"/>
      <c r="F32" s="325" t="s">
        <v>8</v>
      </c>
      <c r="G32" s="325"/>
      <c r="H32" s="326">
        <v>6001</v>
      </c>
      <c r="I32" s="326"/>
      <c r="J32" s="329">
        <v>6000.75</v>
      </c>
      <c r="K32" s="329"/>
      <c r="L32" s="88"/>
      <c r="M32" s="88"/>
      <c r="N32" s="90">
        <v>6000.75</v>
      </c>
      <c r="O32" s="90">
        <v>0.25</v>
      </c>
      <c r="P32" s="330">
        <v>0.9999583402766206</v>
      </c>
      <c r="Q32" s="330"/>
      <c r="R32" s="330"/>
      <c r="S32" s="88"/>
      <c r="T32" s="88"/>
      <c r="U32" s="85"/>
    </row>
    <row r="33" spans="1:21" ht="9.75" customHeight="1">
      <c r="A33" s="85"/>
      <c r="B33" s="87" t="s">
        <v>43</v>
      </c>
      <c r="C33" s="87" t="s">
        <v>44</v>
      </c>
      <c r="D33" s="88"/>
      <c r="E33" s="88"/>
      <c r="F33" s="325" t="s">
        <v>8</v>
      </c>
      <c r="G33" s="325"/>
      <c r="H33" s="326">
        <v>10080</v>
      </c>
      <c r="I33" s="326"/>
      <c r="J33" s="329">
        <v>10080</v>
      </c>
      <c r="K33" s="329"/>
      <c r="L33" s="88"/>
      <c r="M33" s="88"/>
      <c r="N33" s="90">
        <v>10080</v>
      </c>
      <c r="O33" s="92" t="s">
        <v>8</v>
      </c>
      <c r="P33" s="330">
        <v>1</v>
      </c>
      <c r="Q33" s="330"/>
      <c r="R33" s="330"/>
      <c r="S33" s="88"/>
      <c r="T33" s="88"/>
      <c r="U33" s="85"/>
    </row>
    <row r="34" spans="1:21" ht="9.75" customHeight="1">
      <c r="A34" s="85"/>
      <c r="B34" s="87" t="s">
        <v>469</v>
      </c>
      <c r="C34" s="87" t="s">
        <v>470</v>
      </c>
      <c r="D34" s="88"/>
      <c r="E34" s="88"/>
      <c r="F34" s="325" t="s">
        <v>8</v>
      </c>
      <c r="G34" s="325"/>
      <c r="H34" s="326">
        <v>1050</v>
      </c>
      <c r="I34" s="326"/>
      <c r="J34" s="329">
        <v>1050</v>
      </c>
      <c r="K34" s="329"/>
      <c r="L34" s="88"/>
      <c r="M34" s="88"/>
      <c r="N34" s="90">
        <v>1050</v>
      </c>
      <c r="O34" s="92" t="s">
        <v>8</v>
      </c>
      <c r="P34" s="330">
        <v>1</v>
      </c>
      <c r="Q34" s="330"/>
      <c r="R34" s="330"/>
      <c r="S34" s="88"/>
      <c r="T34" s="88"/>
      <c r="U34" s="85"/>
    </row>
    <row r="35" spans="1:21" ht="9.75" customHeight="1">
      <c r="A35" s="85"/>
      <c r="B35" s="87" t="s">
        <v>45</v>
      </c>
      <c r="C35" s="87" t="s">
        <v>46</v>
      </c>
      <c r="D35" s="88"/>
      <c r="E35" s="88"/>
      <c r="F35" s="324">
        <v>30000</v>
      </c>
      <c r="G35" s="324"/>
      <c r="H35" s="326">
        <v>110232</v>
      </c>
      <c r="I35" s="326"/>
      <c r="J35" s="329">
        <v>110232</v>
      </c>
      <c r="K35" s="329"/>
      <c r="L35" s="88"/>
      <c r="M35" s="88"/>
      <c r="N35" s="90">
        <v>110232</v>
      </c>
      <c r="O35" s="92" t="s">
        <v>8</v>
      </c>
      <c r="P35" s="330">
        <v>1</v>
      </c>
      <c r="Q35" s="330"/>
      <c r="R35" s="330"/>
      <c r="S35" s="88"/>
      <c r="T35" s="88"/>
      <c r="U35" s="85"/>
    </row>
    <row r="36" spans="1:21" ht="9.75" customHeight="1">
      <c r="A36" s="85"/>
      <c r="B36" s="87" t="s">
        <v>47</v>
      </c>
      <c r="C36" s="87" t="s">
        <v>48</v>
      </c>
      <c r="D36" s="88"/>
      <c r="E36" s="88"/>
      <c r="F36" s="324">
        <v>15000</v>
      </c>
      <c r="G36" s="324"/>
      <c r="H36" s="327" t="s">
        <v>8</v>
      </c>
      <c r="I36" s="327"/>
      <c r="J36" s="327" t="s">
        <v>8</v>
      </c>
      <c r="K36" s="327"/>
      <c r="L36" s="88"/>
      <c r="M36" s="88"/>
      <c r="N36" s="92" t="s">
        <v>8</v>
      </c>
      <c r="O36" s="92" t="s">
        <v>8</v>
      </c>
      <c r="P36" s="330">
        <v>0</v>
      </c>
      <c r="Q36" s="330"/>
      <c r="R36" s="330"/>
      <c r="S36" s="88"/>
      <c r="T36" s="88"/>
      <c r="U36" s="85"/>
    </row>
    <row r="37" spans="1:21" ht="9.75" customHeight="1">
      <c r="A37" s="85"/>
      <c r="B37" s="87" t="s">
        <v>135</v>
      </c>
      <c r="C37" s="87" t="s">
        <v>136</v>
      </c>
      <c r="D37" s="88"/>
      <c r="E37" s="88"/>
      <c r="F37" s="325" t="s">
        <v>8</v>
      </c>
      <c r="G37" s="325"/>
      <c r="H37" s="326">
        <v>16794</v>
      </c>
      <c r="I37" s="326"/>
      <c r="J37" s="329">
        <v>16793.5</v>
      </c>
      <c r="K37" s="329"/>
      <c r="L37" s="88"/>
      <c r="M37" s="88"/>
      <c r="N37" s="90">
        <v>16793.5</v>
      </c>
      <c r="O37" s="90">
        <v>0.5</v>
      </c>
      <c r="P37" s="330">
        <v>0.9999702274621889</v>
      </c>
      <c r="Q37" s="330"/>
      <c r="R37" s="330"/>
      <c r="S37" s="88"/>
      <c r="T37" s="88"/>
      <c r="U37" s="85"/>
    </row>
    <row r="38" spans="1:21" ht="9.75" customHeight="1">
      <c r="A38" s="85"/>
      <c r="B38" s="87" t="s">
        <v>137</v>
      </c>
      <c r="C38" s="87" t="s">
        <v>138</v>
      </c>
      <c r="D38" s="88"/>
      <c r="E38" s="88"/>
      <c r="F38" s="325" t="s">
        <v>8</v>
      </c>
      <c r="G38" s="325"/>
      <c r="H38" s="326">
        <v>28</v>
      </c>
      <c r="I38" s="326"/>
      <c r="J38" s="329">
        <v>28</v>
      </c>
      <c r="K38" s="329"/>
      <c r="L38" s="88"/>
      <c r="M38" s="88"/>
      <c r="N38" s="90">
        <v>28</v>
      </c>
      <c r="O38" s="92" t="s">
        <v>8</v>
      </c>
      <c r="P38" s="330">
        <v>1</v>
      </c>
      <c r="Q38" s="330"/>
      <c r="R38" s="330"/>
      <c r="S38" s="88"/>
      <c r="T38" s="88"/>
      <c r="U38" s="85"/>
    </row>
    <row r="39" spans="1:21" ht="9.75" customHeight="1">
      <c r="A39" s="85"/>
      <c r="B39" s="87" t="s">
        <v>49</v>
      </c>
      <c r="C39" s="87" t="s">
        <v>50</v>
      </c>
      <c r="D39" s="88"/>
      <c r="E39" s="88"/>
      <c r="F39" s="325" t="s">
        <v>8</v>
      </c>
      <c r="G39" s="325"/>
      <c r="H39" s="326">
        <v>18204</v>
      </c>
      <c r="I39" s="326"/>
      <c r="J39" s="329">
        <v>18203.8</v>
      </c>
      <c r="K39" s="329"/>
      <c r="L39" s="88"/>
      <c r="M39" s="88"/>
      <c r="N39" s="90">
        <v>18203.8</v>
      </c>
      <c r="O39" s="90">
        <v>0.2</v>
      </c>
      <c r="P39" s="330">
        <v>0.9999890134036475</v>
      </c>
      <c r="Q39" s="330"/>
      <c r="R39" s="330"/>
      <c r="S39" s="88"/>
      <c r="T39" s="88"/>
      <c r="U39" s="85"/>
    </row>
    <row r="40" spans="1:21" ht="9.75" customHeight="1">
      <c r="A40" s="85"/>
      <c r="B40" s="87" t="s">
        <v>139</v>
      </c>
      <c r="C40" s="87" t="s">
        <v>140</v>
      </c>
      <c r="D40" s="88"/>
      <c r="E40" s="88"/>
      <c r="F40" s="325" t="s">
        <v>8</v>
      </c>
      <c r="G40" s="325"/>
      <c r="H40" s="326">
        <v>25615</v>
      </c>
      <c r="I40" s="326"/>
      <c r="J40" s="329">
        <v>25614.54</v>
      </c>
      <c r="K40" s="329"/>
      <c r="L40" s="88"/>
      <c r="M40" s="88"/>
      <c r="N40" s="90">
        <v>25614.54</v>
      </c>
      <c r="O40" s="90">
        <v>0.46</v>
      </c>
      <c r="P40" s="330">
        <v>0.999982041772399</v>
      </c>
      <c r="Q40" s="330"/>
      <c r="R40" s="330"/>
      <c r="S40" s="88"/>
      <c r="T40" s="88"/>
      <c r="U40" s="85"/>
    </row>
    <row r="41" spans="1:21" ht="9.75" customHeight="1">
      <c r="A41" s="85"/>
      <c r="B41" s="87" t="s">
        <v>51</v>
      </c>
      <c r="C41" s="87" t="s">
        <v>52</v>
      </c>
      <c r="D41" s="88"/>
      <c r="E41" s="88"/>
      <c r="F41" s="325" t="s">
        <v>8</v>
      </c>
      <c r="G41" s="325"/>
      <c r="H41" s="326">
        <v>15073</v>
      </c>
      <c r="I41" s="326"/>
      <c r="J41" s="329">
        <v>15073</v>
      </c>
      <c r="K41" s="329"/>
      <c r="L41" s="88"/>
      <c r="M41" s="88"/>
      <c r="N41" s="90">
        <v>15073</v>
      </c>
      <c r="O41" s="92" t="s">
        <v>8</v>
      </c>
      <c r="P41" s="330">
        <v>1</v>
      </c>
      <c r="Q41" s="330"/>
      <c r="R41" s="330"/>
      <c r="S41" s="88"/>
      <c r="T41" s="88"/>
      <c r="U41" s="85"/>
    </row>
    <row r="42" spans="1:21" ht="9.75" customHeight="1">
      <c r="A42" s="85"/>
      <c r="B42" s="87" t="s">
        <v>53</v>
      </c>
      <c r="C42" s="87" t="s">
        <v>54</v>
      </c>
      <c r="D42" s="88"/>
      <c r="E42" s="88"/>
      <c r="F42" s="325" t="s">
        <v>8</v>
      </c>
      <c r="G42" s="325"/>
      <c r="H42" s="326">
        <v>45013</v>
      </c>
      <c r="I42" s="326"/>
      <c r="J42" s="329">
        <v>45013</v>
      </c>
      <c r="K42" s="329"/>
      <c r="L42" s="88"/>
      <c r="M42" s="88"/>
      <c r="N42" s="90">
        <v>45013</v>
      </c>
      <c r="O42" s="92" t="s">
        <v>8</v>
      </c>
      <c r="P42" s="330">
        <v>1</v>
      </c>
      <c r="Q42" s="330"/>
      <c r="R42" s="330"/>
      <c r="S42" s="88"/>
      <c r="T42" s="88"/>
      <c r="U42" s="85"/>
    </row>
    <row r="43" spans="1:21" ht="18" customHeight="1">
      <c r="A43" s="85"/>
      <c r="B43" s="87" t="s">
        <v>61</v>
      </c>
      <c r="C43" s="87" t="s">
        <v>62</v>
      </c>
      <c r="D43" s="88"/>
      <c r="E43" s="88"/>
      <c r="F43" s="325" t="s">
        <v>8</v>
      </c>
      <c r="G43" s="325"/>
      <c r="H43" s="326">
        <v>18457</v>
      </c>
      <c r="I43" s="326"/>
      <c r="J43" s="329">
        <v>18456.5</v>
      </c>
      <c r="K43" s="329"/>
      <c r="L43" s="88"/>
      <c r="M43" s="88"/>
      <c r="N43" s="90">
        <v>18456.5</v>
      </c>
      <c r="O43" s="90">
        <v>0.5</v>
      </c>
      <c r="P43" s="330">
        <v>0.9999729100070434</v>
      </c>
      <c r="Q43" s="330"/>
      <c r="R43" s="330"/>
      <c r="S43" s="88"/>
      <c r="T43" s="88"/>
      <c r="U43" s="85"/>
    </row>
    <row r="44" spans="1:21" ht="9.75" customHeight="1">
      <c r="A44" s="85"/>
      <c r="B44" s="87" t="s">
        <v>65</v>
      </c>
      <c r="C44" s="87" t="s">
        <v>66</v>
      </c>
      <c r="D44" s="88"/>
      <c r="E44" s="88"/>
      <c r="F44" s="324">
        <v>334378</v>
      </c>
      <c r="G44" s="324"/>
      <c r="H44" s="327" t="s">
        <v>8</v>
      </c>
      <c r="I44" s="327"/>
      <c r="J44" s="327" t="s">
        <v>8</v>
      </c>
      <c r="K44" s="327"/>
      <c r="L44" s="88"/>
      <c r="M44" s="88"/>
      <c r="N44" s="92" t="s">
        <v>8</v>
      </c>
      <c r="O44" s="92" t="s">
        <v>8</v>
      </c>
      <c r="P44" s="330">
        <v>0</v>
      </c>
      <c r="Q44" s="330"/>
      <c r="R44" s="330"/>
      <c r="S44" s="88"/>
      <c r="T44" s="88"/>
      <c r="U44" s="85"/>
    </row>
    <row r="45" spans="1:21" ht="9.75" customHeight="1">
      <c r="A45" s="85"/>
      <c r="B45" s="87" t="s">
        <v>145</v>
      </c>
      <c r="C45" s="87" t="s">
        <v>146</v>
      </c>
      <c r="D45" s="88"/>
      <c r="E45" s="88"/>
      <c r="F45" s="325" t="s">
        <v>8</v>
      </c>
      <c r="G45" s="325"/>
      <c r="H45" s="326">
        <v>29344</v>
      </c>
      <c r="I45" s="326"/>
      <c r="J45" s="329">
        <v>29343.5</v>
      </c>
      <c r="K45" s="329"/>
      <c r="L45" s="88"/>
      <c r="M45" s="88"/>
      <c r="N45" s="90">
        <v>29343.5</v>
      </c>
      <c r="O45" s="90">
        <v>0.5</v>
      </c>
      <c r="P45" s="330">
        <v>0.9999829607415486</v>
      </c>
      <c r="Q45" s="330"/>
      <c r="R45" s="330"/>
      <c r="S45" s="88"/>
      <c r="T45" s="88"/>
      <c r="U45" s="85"/>
    </row>
    <row r="46" spans="1:21" ht="9.75" customHeight="1">
      <c r="A46" s="85"/>
      <c r="B46" s="87" t="s">
        <v>69</v>
      </c>
      <c r="C46" s="87" t="s">
        <v>70</v>
      </c>
      <c r="D46" s="88"/>
      <c r="E46" s="88"/>
      <c r="F46" s="325" t="s">
        <v>8</v>
      </c>
      <c r="G46" s="325"/>
      <c r="H46" s="326">
        <v>5186</v>
      </c>
      <c r="I46" s="326"/>
      <c r="J46" s="329">
        <v>5185.5</v>
      </c>
      <c r="K46" s="329"/>
      <c r="L46" s="88"/>
      <c r="M46" s="88"/>
      <c r="N46" s="90">
        <v>5185.5</v>
      </c>
      <c r="O46" s="90">
        <v>0.5</v>
      </c>
      <c r="P46" s="330">
        <v>0.9999035865792518</v>
      </c>
      <c r="Q46" s="330"/>
      <c r="R46" s="330"/>
      <c r="S46" s="88"/>
      <c r="T46" s="88"/>
      <c r="U46" s="85"/>
    </row>
    <row r="47" spans="1:21" ht="9.75" customHeight="1">
      <c r="A47" s="85"/>
      <c r="B47" s="87" t="s">
        <v>71</v>
      </c>
      <c r="C47" s="87" t="s">
        <v>72</v>
      </c>
      <c r="D47" s="88"/>
      <c r="E47" s="88"/>
      <c r="F47" s="325" t="s">
        <v>8</v>
      </c>
      <c r="G47" s="325"/>
      <c r="H47" s="326">
        <v>9395</v>
      </c>
      <c r="I47" s="326"/>
      <c r="J47" s="329">
        <v>9394.4</v>
      </c>
      <c r="K47" s="329"/>
      <c r="L47" s="88"/>
      <c r="M47" s="88"/>
      <c r="N47" s="90">
        <v>9394.4</v>
      </c>
      <c r="O47" s="90">
        <v>0.6</v>
      </c>
      <c r="P47" s="330">
        <v>0.9999361362426823</v>
      </c>
      <c r="Q47" s="330"/>
      <c r="R47" s="330"/>
      <c r="S47" s="88"/>
      <c r="T47" s="88"/>
      <c r="U47" s="85"/>
    </row>
    <row r="48" spans="1:21" ht="10.5" customHeight="1">
      <c r="A48" s="85"/>
      <c r="B48" s="87" t="s">
        <v>77</v>
      </c>
      <c r="C48" s="87" t="s">
        <v>78</v>
      </c>
      <c r="D48" s="88"/>
      <c r="E48" s="88"/>
      <c r="F48" s="324">
        <v>1000</v>
      </c>
      <c r="G48" s="324"/>
      <c r="H48" s="326">
        <v>13721</v>
      </c>
      <c r="I48" s="326"/>
      <c r="J48" s="329">
        <v>13713.54</v>
      </c>
      <c r="K48" s="329"/>
      <c r="L48" s="88"/>
      <c r="M48" s="88"/>
      <c r="N48" s="90">
        <v>13713.54</v>
      </c>
      <c r="O48" s="90">
        <v>7.46</v>
      </c>
      <c r="P48" s="330">
        <v>0.9994563078492821</v>
      </c>
      <c r="Q48" s="330"/>
      <c r="R48" s="330"/>
      <c r="S48" s="88"/>
      <c r="T48" s="88"/>
      <c r="U48" s="85"/>
    </row>
    <row r="49" spans="1:21" ht="9.75" customHeight="1">
      <c r="A49" s="85"/>
      <c r="B49" s="87" t="s">
        <v>173</v>
      </c>
      <c r="C49" s="87" t="s">
        <v>174</v>
      </c>
      <c r="D49" s="88"/>
      <c r="E49" s="88"/>
      <c r="F49" s="325" t="s">
        <v>8</v>
      </c>
      <c r="G49" s="325"/>
      <c r="H49" s="326">
        <v>148424</v>
      </c>
      <c r="I49" s="326"/>
      <c r="J49" s="329">
        <v>148424</v>
      </c>
      <c r="K49" s="329"/>
      <c r="L49" s="88"/>
      <c r="M49" s="88"/>
      <c r="N49" s="90">
        <v>148423.73</v>
      </c>
      <c r="O49" s="92" t="s">
        <v>8</v>
      </c>
      <c r="P49" s="330">
        <v>0.9999981808871881</v>
      </c>
      <c r="Q49" s="330"/>
      <c r="R49" s="330"/>
      <c r="S49" s="88"/>
      <c r="T49" s="88"/>
      <c r="U49" s="85"/>
    </row>
    <row r="50" spans="1:21" ht="9.75" customHeight="1">
      <c r="A50" s="85"/>
      <c r="B50" s="87" t="s">
        <v>175</v>
      </c>
      <c r="C50" s="87" t="s">
        <v>142</v>
      </c>
      <c r="D50" s="88"/>
      <c r="E50" s="88"/>
      <c r="F50" s="325" t="s">
        <v>8</v>
      </c>
      <c r="G50" s="325"/>
      <c r="H50" s="326">
        <v>16520</v>
      </c>
      <c r="I50" s="326"/>
      <c r="J50" s="329">
        <v>16520</v>
      </c>
      <c r="K50" s="329"/>
      <c r="L50" s="88"/>
      <c r="M50" s="88"/>
      <c r="N50" s="90">
        <v>16520</v>
      </c>
      <c r="O50" s="92" t="s">
        <v>8</v>
      </c>
      <c r="P50" s="330">
        <v>1</v>
      </c>
      <c r="Q50" s="330"/>
      <c r="R50" s="330"/>
      <c r="S50" s="88"/>
      <c r="T50" s="88"/>
      <c r="U50" s="85"/>
    </row>
    <row r="51" spans="1:21" ht="9.75" customHeight="1">
      <c r="A51" s="85"/>
      <c r="B51" s="87" t="s">
        <v>81</v>
      </c>
      <c r="C51" s="87" t="s">
        <v>82</v>
      </c>
      <c r="D51" s="88"/>
      <c r="E51" s="88"/>
      <c r="F51" s="325" t="s">
        <v>8</v>
      </c>
      <c r="G51" s="325"/>
      <c r="H51" s="326">
        <v>29523</v>
      </c>
      <c r="I51" s="326"/>
      <c r="J51" s="329">
        <v>29522.46</v>
      </c>
      <c r="K51" s="329"/>
      <c r="L51" s="88"/>
      <c r="M51" s="88"/>
      <c r="N51" s="90">
        <v>29522.46</v>
      </c>
      <c r="O51" s="90">
        <v>0.54</v>
      </c>
      <c r="P51" s="330">
        <v>0.9999817091758968</v>
      </c>
      <c r="Q51" s="330"/>
      <c r="R51" s="330"/>
      <c r="S51" s="88"/>
      <c r="T51" s="88"/>
      <c r="U51" s="85"/>
    </row>
    <row r="52" spans="1:21" ht="9.75" customHeight="1">
      <c r="A52" s="85"/>
      <c r="B52" s="87" t="s">
        <v>83</v>
      </c>
      <c r="C52" s="87" t="s">
        <v>84</v>
      </c>
      <c r="D52" s="88"/>
      <c r="E52" s="88"/>
      <c r="F52" s="325" t="s">
        <v>8</v>
      </c>
      <c r="G52" s="325"/>
      <c r="H52" s="326">
        <v>370678</v>
      </c>
      <c r="I52" s="326"/>
      <c r="J52" s="329">
        <v>370676.99</v>
      </c>
      <c r="K52" s="329"/>
      <c r="L52" s="88"/>
      <c r="M52" s="88"/>
      <c r="N52" s="90">
        <v>370676.44</v>
      </c>
      <c r="O52" s="90">
        <v>1.01</v>
      </c>
      <c r="P52" s="330">
        <v>0.9999957914955838</v>
      </c>
      <c r="Q52" s="330"/>
      <c r="R52" s="330"/>
      <c r="S52" s="88"/>
      <c r="T52" s="88"/>
      <c r="U52" s="85"/>
    </row>
    <row r="53" spans="1:21" ht="9.75" customHeight="1">
      <c r="A53" s="85"/>
      <c r="B53" s="87" t="s">
        <v>197</v>
      </c>
      <c r="C53" s="87" t="s">
        <v>198</v>
      </c>
      <c r="D53" s="88"/>
      <c r="E53" s="88"/>
      <c r="F53" s="325" t="s">
        <v>8</v>
      </c>
      <c r="G53" s="325"/>
      <c r="H53" s="326">
        <v>1800</v>
      </c>
      <c r="I53" s="326"/>
      <c r="J53" s="327" t="s">
        <v>8</v>
      </c>
      <c r="K53" s="327"/>
      <c r="L53" s="88"/>
      <c r="M53" s="88"/>
      <c r="N53" s="92" t="s">
        <v>8</v>
      </c>
      <c r="O53" s="90">
        <v>1800</v>
      </c>
      <c r="P53" s="330">
        <v>0</v>
      </c>
      <c r="Q53" s="330"/>
      <c r="R53" s="330"/>
      <c r="S53" s="88"/>
      <c r="T53" s="88"/>
      <c r="U53" s="85"/>
    </row>
    <row r="54" spans="1:21" ht="9.75" customHeight="1">
      <c r="A54" s="85"/>
      <c r="B54" s="87" t="s">
        <v>93</v>
      </c>
      <c r="C54" s="87" t="s">
        <v>94</v>
      </c>
      <c r="D54" s="88"/>
      <c r="E54" s="88"/>
      <c r="F54" s="324">
        <v>134008</v>
      </c>
      <c r="G54" s="324"/>
      <c r="H54" s="326">
        <v>212390</v>
      </c>
      <c r="I54" s="326"/>
      <c r="J54" s="329">
        <v>212387.98</v>
      </c>
      <c r="K54" s="329"/>
      <c r="L54" s="88"/>
      <c r="M54" s="88"/>
      <c r="N54" s="90">
        <v>212387.98</v>
      </c>
      <c r="O54" s="90">
        <v>2.02</v>
      </c>
      <c r="P54" s="330">
        <v>0.9999904891944065</v>
      </c>
      <c r="Q54" s="330"/>
      <c r="R54" s="330"/>
      <c r="S54" s="88"/>
      <c r="T54" s="88"/>
      <c r="U54" s="85"/>
    </row>
    <row r="55" spans="1:21" ht="9.75" customHeight="1">
      <c r="A55" s="85"/>
      <c r="B55" s="87" t="s">
        <v>95</v>
      </c>
      <c r="C55" s="87" t="s">
        <v>96</v>
      </c>
      <c r="D55" s="88"/>
      <c r="E55" s="88"/>
      <c r="F55" s="324">
        <v>2846280</v>
      </c>
      <c r="G55" s="324"/>
      <c r="H55" s="326">
        <v>2740608</v>
      </c>
      <c r="I55" s="326"/>
      <c r="J55" s="329">
        <v>2726904.9</v>
      </c>
      <c r="K55" s="329"/>
      <c r="L55" s="88"/>
      <c r="M55" s="88"/>
      <c r="N55" s="90">
        <v>2722882.26</v>
      </c>
      <c r="O55" s="90">
        <v>13703.1</v>
      </c>
      <c r="P55" s="330">
        <v>0.9935321870183551</v>
      </c>
      <c r="Q55" s="330"/>
      <c r="R55" s="330"/>
      <c r="S55" s="88"/>
      <c r="T55" s="88"/>
      <c r="U55" s="85"/>
    </row>
    <row r="56" spans="1:21" ht="9.75" customHeight="1">
      <c r="A56" s="85"/>
      <c r="B56" s="87" t="s">
        <v>97</v>
      </c>
      <c r="C56" s="87" t="s">
        <v>98</v>
      </c>
      <c r="D56" s="88"/>
      <c r="E56" s="88"/>
      <c r="F56" s="324">
        <v>431272</v>
      </c>
      <c r="G56" s="324"/>
      <c r="H56" s="326">
        <v>463972</v>
      </c>
      <c r="I56" s="326"/>
      <c r="J56" s="329">
        <v>444611</v>
      </c>
      <c r="K56" s="329"/>
      <c r="L56" s="88"/>
      <c r="M56" s="88"/>
      <c r="N56" s="90">
        <v>444611</v>
      </c>
      <c r="O56" s="90">
        <v>19361</v>
      </c>
      <c r="P56" s="330">
        <v>0.9582711887786332</v>
      </c>
      <c r="Q56" s="330"/>
      <c r="R56" s="330"/>
      <c r="S56" s="88"/>
      <c r="T56" s="88"/>
      <c r="U56" s="85"/>
    </row>
    <row r="57" spans="1:21" ht="9.75" customHeight="1">
      <c r="A57" s="85"/>
      <c r="B57" s="87" t="s">
        <v>471</v>
      </c>
      <c r="C57" s="87" t="s">
        <v>472</v>
      </c>
      <c r="D57" s="88"/>
      <c r="E57" s="88"/>
      <c r="F57" s="324">
        <v>123000</v>
      </c>
      <c r="G57" s="324"/>
      <c r="H57" s="326">
        <v>153700</v>
      </c>
      <c r="I57" s="326"/>
      <c r="J57" s="329">
        <v>140400</v>
      </c>
      <c r="K57" s="329"/>
      <c r="L57" s="88"/>
      <c r="M57" s="88"/>
      <c r="N57" s="90">
        <v>140400</v>
      </c>
      <c r="O57" s="90">
        <v>13300</v>
      </c>
      <c r="P57" s="330">
        <v>0.9134677944046844</v>
      </c>
      <c r="Q57" s="330"/>
      <c r="R57" s="330"/>
      <c r="S57" s="88"/>
      <c r="T57" s="88"/>
      <c r="U57" s="85"/>
    </row>
    <row r="58" spans="1:21" ht="9.75" customHeight="1">
      <c r="A58" s="85"/>
      <c r="B58" s="87" t="s">
        <v>473</v>
      </c>
      <c r="C58" s="87" t="s">
        <v>474</v>
      </c>
      <c r="D58" s="88"/>
      <c r="E58" s="88"/>
      <c r="F58" s="325" t="s">
        <v>8</v>
      </c>
      <c r="G58" s="325"/>
      <c r="H58" s="326">
        <v>42272</v>
      </c>
      <c r="I58" s="326"/>
      <c r="J58" s="329">
        <v>42102.15</v>
      </c>
      <c r="K58" s="329"/>
      <c r="L58" s="88"/>
      <c r="M58" s="88"/>
      <c r="N58" s="90">
        <v>42102.15</v>
      </c>
      <c r="O58" s="90">
        <v>169.85</v>
      </c>
      <c r="P58" s="330">
        <v>0.9959819738834217</v>
      </c>
      <c r="Q58" s="330"/>
      <c r="R58" s="330"/>
      <c r="S58" s="88"/>
      <c r="T58" s="88"/>
      <c r="U58" s="85"/>
    </row>
    <row r="59" spans="1:21" ht="9.75" customHeight="1">
      <c r="A59" s="85"/>
      <c r="B59" s="87" t="s">
        <v>484</v>
      </c>
      <c r="C59" s="87" t="s">
        <v>485</v>
      </c>
      <c r="D59" s="88"/>
      <c r="E59" s="88"/>
      <c r="F59" s="324">
        <v>117752</v>
      </c>
      <c r="G59" s="324"/>
      <c r="H59" s="327" t="s">
        <v>8</v>
      </c>
      <c r="I59" s="327"/>
      <c r="J59" s="327" t="s">
        <v>8</v>
      </c>
      <c r="K59" s="327"/>
      <c r="L59" s="88"/>
      <c r="M59" s="88"/>
      <c r="N59" s="92" t="s">
        <v>8</v>
      </c>
      <c r="O59" s="92" t="s">
        <v>8</v>
      </c>
      <c r="P59" s="330">
        <v>0</v>
      </c>
      <c r="Q59" s="330"/>
      <c r="R59" s="330"/>
      <c r="S59" s="88"/>
      <c r="T59" s="88"/>
      <c r="U59" s="85"/>
    </row>
    <row r="60" spans="1:21" ht="9.75" customHeight="1">
      <c r="A60" s="85"/>
      <c r="B60" s="87" t="s">
        <v>99</v>
      </c>
      <c r="C60" s="87" t="s">
        <v>100</v>
      </c>
      <c r="D60" s="88"/>
      <c r="E60" s="88"/>
      <c r="F60" s="324">
        <v>1561655</v>
      </c>
      <c r="G60" s="324"/>
      <c r="H60" s="326">
        <v>1561655</v>
      </c>
      <c r="I60" s="326"/>
      <c r="J60" s="329">
        <v>1561654</v>
      </c>
      <c r="K60" s="329"/>
      <c r="L60" s="88"/>
      <c r="M60" s="88"/>
      <c r="N60" s="90">
        <v>1561654</v>
      </c>
      <c r="O60" s="90">
        <v>1</v>
      </c>
      <c r="P60" s="330">
        <v>0.9999993596537007</v>
      </c>
      <c r="Q60" s="330"/>
      <c r="R60" s="330"/>
      <c r="S60" s="88"/>
      <c r="T60" s="88"/>
      <c r="U60" s="85"/>
    </row>
    <row r="61" spans="1:21" ht="9.75" customHeight="1">
      <c r="A61" s="85"/>
      <c r="B61" s="87" t="s">
        <v>101</v>
      </c>
      <c r="C61" s="87" t="s">
        <v>102</v>
      </c>
      <c r="D61" s="88"/>
      <c r="E61" s="88"/>
      <c r="F61" s="325" t="s">
        <v>8</v>
      </c>
      <c r="G61" s="325"/>
      <c r="H61" s="326">
        <v>19870</v>
      </c>
      <c r="I61" s="326"/>
      <c r="J61" s="329">
        <v>19865.73</v>
      </c>
      <c r="K61" s="329"/>
      <c r="L61" s="88"/>
      <c r="M61" s="88"/>
      <c r="N61" s="90">
        <v>19865.73</v>
      </c>
      <c r="O61" s="90">
        <v>4.27</v>
      </c>
      <c r="P61" s="330">
        <v>0.999785103170609</v>
      </c>
      <c r="Q61" s="330"/>
      <c r="R61" s="330"/>
      <c r="S61" s="88"/>
      <c r="T61" s="88"/>
      <c r="U61" s="85"/>
    </row>
    <row r="62" spans="1:21" ht="9.75" customHeight="1">
      <c r="A62" s="85"/>
      <c r="B62" s="87" t="s">
        <v>103</v>
      </c>
      <c r="C62" s="87" t="s">
        <v>104</v>
      </c>
      <c r="D62" s="88"/>
      <c r="E62" s="88"/>
      <c r="F62" s="325" t="s">
        <v>8</v>
      </c>
      <c r="G62" s="325"/>
      <c r="H62" s="326">
        <v>128250</v>
      </c>
      <c r="I62" s="326"/>
      <c r="J62" s="329">
        <v>128246.62</v>
      </c>
      <c r="K62" s="329"/>
      <c r="L62" s="88"/>
      <c r="M62" s="88"/>
      <c r="N62" s="90">
        <v>128246.62</v>
      </c>
      <c r="O62" s="90">
        <v>3.38</v>
      </c>
      <c r="P62" s="330">
        <v>0.9999736452241715</v>
      </c>
      <c r="Q62" s="330"/>
      <c r="R62" s="330"/>
      <c r="S62" s="88"/>
      <c r="T62" s="88"/>
      <c r="U62" s="85"/>
    </row>
    <row r="63" spans="1:21" ht="9.75" customHeight="1">
      <c r="A63" s="85"/>
      <c r="B63" s="87" t="s">
        <v>475</v>
      </c>
      <c r="C63" s="87" t="s">
        <v>476</v>
      </c>
      <c r="D63" s="88"/>
      <c r="E63" s="88"/>
      <c r="F63" s="325" t="s">
        <v>8</v>
      </c>
      <c r="G63" s="325"/>
      <c r="H63" s="326">
        <v>20340</v>
      </c>
      <c r="I63" s="326"/>
      <c r="J63" s="329">
        <v>20331.87</v>
      </c>
      <c r="K63" s="329"/>
      <c r="L63" s="88"/>
      <c r="M63" s="88"/>
      <c r="N63" s="90">
        <v>20331.87</v>
      </c>
      <c r="O63" s="90">
        <v>8.13</v>
      </c>
      <c r="P63" s="330">
        <v>0.9996002949852507</v>
      </c>
      <c r="Q63" s="330"/>
      <c r="R63" s="330"/>
      <c r="S63" s="88"/>
      <c r="T63" s="88"/>
      <c r="U63" s="85"/>
    </row>
    <row r="64" spans="1:21" ht="9.75" customHeight="1">
      <c r="A64" s="85"/>
      <c r="B64" s="87" t="s">
        <v>106</v>
      </c>
      <c r="C64" s="87" t="s">
        <v>107</v>
      </c>
      <c r="D64" s="88"/>
      <c r="E64" s="88"/>
      <c r="F64" s="324">
        <v>448256</v>
      </c>
      <c r="G64" s="324"/>
      <c r="H64" s="326">
        <v>2913758</v>
      </c>
      <c r="I64" s="326"/>
      <c r="J64" s="329">
        <v>2913464.56</v>
      </c>
      <c r="K64" s="329"/>
      <c r="L64" s="88"/>
      <c r="M64" s="88"/>
      <c r="N64" s="90">
        <v>2913461.32</v>
      </c>
      <c r="O64" s="90">
        <v>293.44</v>
      </c>
      <c r="P64" s="330">
        <v>0.9998981796017377</v>
      </c>
      <c r="Q64" s="330"/>
      <c r="R64" s="330"/>
      <c r="S64" s="88"/>
      <c r="T64" s="88"/>
      <c r="U64" s="85"/>
    </row>
    <row r="65" spans="1:21" ht="9.75" customHeight="1">
      <c r="A65" s="85"/>
      <c r="B65" s="87" t="s">
        <v>477</v>
      </c>
      <c r="C65" s="87" t="s">
        <v>107</v>
      </c>
      <c r="D65" s="88"/>
      <c r="E65" s="88"/>
      <c r="F65" s="325" t="s">
        <v>8</v>
      </c>
      <c r="G65" s="325"/>
      <c r="H65" s="326">
        <v>333034</v>
      </c>
      <c r="I65" s="326"/>
      <c r="J65" s="329">
        <v>333034</v>
      </c>
      <c r="K65" s="329"/>
      <c r="L65" s="88"/>
      <c r="M65" s="88"/>
      <c r="N65" s="90">
        <v>333033.86</v>
      </c>
      <c r="O65" s="92" t="s">
        <v>8</v>
      </c>
      <c r="P65" s="330">
        <v>0.999999579622501</v>
      </c>
      <c r="Q65" s="330"/>
      <c r="R65" s="330"/>
      <c r="S65" s="88"/>
      <c r="T65" s="88"/>
      <c r="U65" s="85"/>
    </row>
    <row r="66" spans="1:21" ht="9.75" customHeight="1">
      <c r="A66" s="85"/>
      <c r="B66" s="87" t="s">
        <v>108</v>
      </c>
      <c r="C66" s="87" t="s">
        <v>109</v>
      </c>
      <c r="D66" s="88"/>
      <c r="E66" s="88"/>
      <c r="F66" s="325" t="s">
        <v>8</v>
      </c>
      <c r="G66" s="325"/>
      <c r="H66" s="326">
        <v>386735</v>
      </c>
      <c r="I66" s="326"/>
      <c r="J66" s="329">
        <v>386055</v>
      </c>
      <c r="K66" s="329"/>
      <c r="L66" s="88"/>
      <c r="M66" s="88"/>
      <c r="N66" s="90">
        <v>386055</v>
      </c>
      <c r="O66" s="90">
        <v>680</v>
      </c>
      <c r="P66" s="330">
        <v>0.9982416900461556</v>
      </c>
      <c r="Q66" s="330"/>
      <c r="R66" s="330"/>
      <c r="S66" s="88"/>
      <c r="T66" s="88"/>
      <c r="U66" s="85"/>
    </row>
    <row r="67" spans="1:21" ht="9.75" customHeight="1">
      <c r="A67" s="85"/>
      <c r="B67" s="87" t="s">
        <v>114</v>
      </c>
      <c r="C67" s="87" t="s">
        <v>115</v>
      </c>
      <c r="D67" s="88"/>
      <c r="E67" s="88"/>
      <c r="F67" s="324">
        <v>1687408</v>
      </c>
      <c r="G67" s="324"/>
      <c r="H67" s="327" t="s">
        <v>8</v>
      </c>
      <c r="I67" s="327"/>
      <c r="J67" s="327" t="s">
        <v>8</v>
      </c>
      <c r="K67" s="327"/>
      <c r="L67" s="88"/>
      <c r="M67" s="88"/>
      <c r="N67" s="92" t="s">
        <v>8</v>
      </c>
      <c r="O67" s="92" t="s">
        <v>8</v>
      </c>
      <c r="P67" s="330">
        <v>0</v>
      </c>
      <c r="Q67" s="330"/>
      <c r="R67" s="330"/>
      <c r="S67" s="88"/>
      <c r="T67" s="88"/>
      <c r="U67" s="85"/>
    </row>
    <row r="68" spans="1:21" ht="9.75" customHeight="1">
      <c r="A68" s="85"/>
      <c r="B68" s="87" t="s">
        <v>124</v>
      </c>
      <c r="C68" s="87" t="s">
        <v>125</v>
      </c>
      <c r="D68" s="88"/>
      <c r="E68" s="88"/>
      <c r="F68" s="325" t="s">
        <v>8</v>
      </c>
      <c r="G68" s="325"/>
      <c r="H68" s="326">
        <v>127537</v>
      </c>
      <c r="I68" s="326"/>
      <c r="J68" s="329">
        <v>127536.08</v>
      </c>
      <c r="K68" s="329"/>
      <c r="L68" s="88"/>
      <c r="M68" s="88"/>
      <c r="N68" s="90">
        <v>127536.08</v>
      </c>
      <c r="O68" s="90">
        <v>0.92</v>
      </c>
      <c r="P68" s="330">
        <v>0.9999927864070819</v>
      </c>
      <c r="Q68" s="330"/>
      <c r="R68" s="330"/>
      <c r="S68" s="88"/>
      <c r="T68" s="88"/>
      <c r="U68" s="85"/>
    </row>
    <row r="69" spans="1:21" ht="9.75" customHeight="1">
      <c r="A69" s="85"/>
      <c r="B69" s="292" t="s">
        <v>126</v>
      </c>
      <c r="C69" s="292"/>
      <c r="D69" s="13"/>
      <c r="E69" s="13"/>
      <c r="F69" s="282">
        <v>102795087</v>
      </c>
      <c r="G69" s="282"/>
      <c r="H69" s="282">
        <v>105713991</v>
      </c>
      <c r="I69" s="282"/>
      <c r="J69" s="283">
        <v>100178604.78</v>
      </c>
      <c r="K69" s="283"/>
      <c r="L69" s="14"/>
      <c r="M69" s="14"/>
      <c r="N69" s="15">
        <v>100111529.09</v>
      </c>
      <c r="O69" s="15">
        <v>5535386.22</v>
      </c>
      <c r="P69" s="277">
        <v>0.9470035909437947</v>
      </c>
      <c r="Q69" s="277"/>
      <c r="R69" s="277"/>
      <c r="S69" s="88"/>
      <c r="T69" s="88"/>
      <c r="U69" s="85"/>
    </row>
    <row r="70" spans="1:21" ht="9.75" customHeight="1">
      <c r="A70" s="85"/>
      <c r="B70" s="93"/>
      <c r="C70" s="93"/>
      <c r="D70" s="88"/>
      <c r="E70" s="88"/>
      <c r="F70" s="89"/>
      <c r="G70" s="89"/>
      <c r="H70" s="89"/>
      <c r="I70" s="89"/>
      <c r="J70" s="94"/>
      <c r="K70" s="94"/>
      <c r="L70" s="88"/>
      <c r="M70" s="88"/>
      <c r="N70" s="94"/>
      <c r="O70" s="94"/>
      <c r="P70" s="95"/>
      <c r="Q70" s="95"/>
      <c r="R70" s="95"/>
      <c r="S70" s="88"/>
      <c r="T70" s="88"/>
      <c r="U70" s="85"/>
    </row>
    <row r="71" spans="1:21" ht="9.75" customHeight="1">
      <c r="A71" s="85"/>
      <c r="B71" s="328" t="s">
        <v>127</v>
      </c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85"/>
    </row>
    <row r="72" spans="1:21" ht="9.75" customHeight="1">
      <c r="A72" s="85"/>
      <c r="B72" s="87" t="s">
        <v>128</v>
      </c>
      <c r="C72" s="87" t="s">
        <v>129</v>
      </c>
      <c r="D72" s="88"/>
      <c r="E72" s="88"/>
      <c r="F72" s="324">
        <v>2143739</v>
      </c>
      <c r="G72" s="324"/>
      <c r="H72" s="326">
        <v>2086739</v>
      </c>
      <c r="I72" s="326"/>
      <c r="J72" s="329">
        <v>973245.42</v>
      </c>
      <c r="K72" s="329"/>
      <c r="L72" s="88"/>
      <c r="M72" s="88"/>
      <c r="N72" s="90">
        <v>972806.66</v>
      </c>
      <c r="O72" s="90">
        <v>1113493.58</v>
      </c>
      <c r="P72" s="330">
        <v>0.4661851146693477</v>
      </c>
      <c r="Q72" s="330"/>
      <c r="R72" s="330"/>
      <c r="S72" s="88"/>
      <c r="T72" s="88"/>
      <c r="U72" s="85"/>
    </row>
    <row r="73" spans="1:21" ht="9.75" customHeight="1">
      <c r="A73" s="85"/>
      <c r="B73" s="87" t="s">
        <v>130</v>
      </c>
      <c r="C73" s="87" t="s">
        <v>129</v>
      </c>
      <c r="D73" s="88"/>
      <c r="E73" s="88"/>
      <c r="F73" s="324">
        <v>4900500</v>
      </c>
      <c r="G73" s="324"/>
      <c r="H73" s="326">
        <v>4957500</v>
      </c>
      <c r="I73" s="326"/>
      <c r="J73" s="329">
        <v>4257161.12</v>
      </c>
      <c r="K73" s="329"/>
      <c r="L73" s="88"/>
      <c r="M73" s="88"/>
      <c r="N73" s="90">
        <v>4256140.77</v>
      </c>
      <c r="O73" s="90">
        <v>700338.88</v>
      </c>
      <c r="P73" s="330">
        <v>0.858525621785174</v>
      </c>
      <c r="Q73" s="330"/>
      <c r="R73" s="330"/>
      <c r="S73" s="88"/>
      <c r="T73" s="88"/>
      <c r="U73" s="85"/>
    </row>
    <row r="74" spans="1:21" ht="9.75" customHeight="1">
      <c r="A74" s="85"/>
      <c r="B74" s="87" t="s">
        <v>41</v>
      </c>
      <c r="C74" s="87" t="s">
        <v>42</v>
      </c>
      <c r="D74" s="88"/>
      <c r="E74" s="88"/>
      <c r="F74" s="324">
        <v>3158200</v>
      </c>
      <c r="G74" s="324"/>
      <c r="H74" s="326">
        <v>1537628</v>
      </c>
      <c r="I74" s="326"/>
      <c r="J74" s="329">
        <v>1537006.31</v>
      </c>
      <c r="K74" s="329"/>
      <c r="L74" s="88"/>
      <c r="M74" s="88"/>
      <c r="N74" s="90">
        <v>1514203.61</v>
      </c>
      <c r="O74" s="90">
        <v>621.69</v>
      </c>
      <c r="P74" s="330">
        <v>0.9847658926606435</v>
      </c>
      <c r="Q74" s="330"/>
      <c r="R74" s="330"/>
      <c r="S74" s="88"/>
      <c r="T74" s="88"/>
      <c r="U74" s="85"/>
    </row>
    <row r="75" spans="1:21" ht="9.75" customHeight="1">
      <c r="A75" s="85"/>
      <c r="B75" s="87" t="s">
        <v>131</v>
      </c>
      <c r="C75" s="87" t="s">
        <v>132</v>
      </c>
      <c r="D75" s="88"/>
      <c r="E75" s="88"/>
      <c r="F75" s="325" t="s">
        <v>8</v>
      </c>
      <c r="G75" s="325"/>
      <c r="H75" s="326">
        <v>18003</v>
      </c>
      <c r="I75" s="326"/>
      <c r="J75" s="329">
        <v>18002.25</v>
      </c>
      <c r="K75" s="329"/>
      <c r="L75" s="88"/>
      <c r="M75" s="88"/>
      <c r="N75" s="90">
        <v>18002.25</v>
      </c>
      <c r="O75" s="90">
        <v>0.75</v>
      </c>
      <c r="P75" s="330">
        <v>0.9999583402766206</v>
      </c>
      <c r="Q75" s="330"/>
      <c r="R75" s="330"/>
      <c r="S75" s="88"/>
      <c r="T75" s="88"/>
      <c r="U75" s="85"/>
    </row>
    <row r="76" spans="1:21" ht="9.75" customHeight="1">
      <c r="A76" s="85"/>
      <c r="B76" s="87" t="s">
        <v>43</v>
      </c>
      <c r="C76" s="87" t="s">
        <v>44</v>
      </c>
      <c r="D76" s="88"/>
      <c r="E76" s="88"/>
      <c r="F76" s="325" t="s">
        <v>8</v>
      </c>
      <c r="G76" s="325"/>
      <c r="H76" s="326">
        <v>27657</v>
      </c>
      <c r="I76" s="326"/>
      <c r="J76" s="329">
        <v>27657</v>
      </c>
      <c r="K76" s="329"/>
      <c r="L76" s="88"/>
      <c r="M76" s="88"/>
      <c r="N76" s="90">
        <v>27657</v>
      </c>
      <c r="O76" s="92" t="s">
        <v>8</v>
      </c>
      <c r="P76" s="330">
        <v>1</v>
      </c>
      <c r="Q76" s="330"/>
      <c r="R76" s="330"/>
      <c r="S76" s="88"/>
      <c r="T76" s="88"/>
      <c r="U76" s="85"/>
    </row>
    <row r="77" spans="1:21" ht="9.75" customHeight="1">
      <c r="A77" s="85"/>
      <c r="B77" s="87" t="s">
        <v>469</v>
      </c>
      <c r="C77" s="87" t="s">
        <v>470</v>
      </c>
      <c r="D77" s="88"/>
      <c r="E77" s="88"/>
      <c r="F77" s="325" t="s">
        <v>8</v>
      </c>
      <c r="G77" s="325"/>
      <c r="H77" s="326">
        <v>5598</v>
      </c>
      <c r="I77" s="326"/>
      <c r="J77" s="329">
        <v>5598</v>
      </c>
      <c r="K77" s="329"/>
      <c r="L77" s="88"/>
      <c r="M77" s="88"/>
      <c r="N77" s="90">
        <v>5598</v>
      </c>
      <c r="O77" s="92" t="s">
        <v>8</v>
      </c>
      <c r="P77" s="330">
        <v>1</v>
      </c>
      <c r="Q77" s="330"/>
      <c r="R77" s="330"/>
      <c r="S77" s="88"/>
      <c r="T77" s="88"/>
      <c r="U77" s="85"/>
    </row>
    <row r="78" spans="1:21" ht="9.75" customHeight="1">
      <c r="A78" s="85"/>
      <c r="B78" s="87" t="s">
        <v>45</v>
      </c>
      <c r="C78" s="87" t="s">
        <v>46</v>
      </c>
      <c r="D78" s="88"/>
      <c r="E78" s="88"/>
      <c r="F78" s="324">
        <v>25380</v>
      </c>
      <c r="G78" s="324"/>
      <c r="H78" s="326">
        <v>73868</v>
      </c>
      <c r="I78" s="326"/>
      <c r="J78" s="329">
        <v>73822</v>
      </c>
      <c r="K78" s="329"/>
      <c r="L78" s="88"/>
      <c r="M78" s="88"/>
      <c r="N78" s="90">
        <v>73628</v>
      </c>
      <c r="O78" s="90">
        <v>46</v>
      </c>
      <c r="P78" s="330">
        <v>0.996750961173986</v>
      </c>
      <c r="Q78" s="330"/>
      <c r="R78" s="330"/>
      <c r="S78" s="88"/>
      <c r="T78" s="88"/>
      <c r="U78" s="85"/>
    </row>
    <row r="79" spans="1:21" ht="9.75" customHeight="1">
      <c r="A79" s="85"/>
      <c r="B79" s="87" t="s">
        <v>47</v>
      </c>
      <c r="C79" s="87" t="s">
        <v>48</v>
      </c>
      <c r="D79" s="88"/>
      <c r="E79" s="88"/>
      <c r="F79" s="324">
        <v>15200</v>
      </c>
      <c r="G79" s="324"/>
      <c r="H79" s="326">
        <v>16000</v>
      </c>
      <c r="I79" s="326"/>
      <c r="J79" s="329">
        <v>16000</v>
      </c>
      <c r="K79" s="329"/>
      <c r="L79" s="88"/>
      <c r="M79" s="88"/>
      <c r="N79" s="90">
        <v>16000</v>
      </c>
      <c r="O79" s="92" t="s">
        <v>8</v>
      </c>
      <c r="P79" s="330">
        <v>1</v>
      </c>
      <c r="Q79" s="330"/>
      <c r="R79" s="330"/>
      <c r="S79" s="88"/>
      <c r="T79" s="88"/>
      <c r="U79" s="85"/>
    </row>
    <row r="80" spans="1:21" ht="9.75" customHeight="1">
      <c r="A80" s="85"/>
      <c r="B80" s="87" t="s">
        <v>133</v>
      </c>
      <c r="C80" s="87" t="s">
        <v>134</v>
      </c>
      <c r="D80" s="88"/>
      <c r="E80" s="88"/>
      <c r="F80" s="324">
        <v>2288</v>
      </c>
      <c r="G80" s="324"/>
      <c r="H80" s="326">
        <v>8803</v>
      </c>
      <c r="I80" s="326"/>
      <c r="J80" s="329">
        <v>8803</v>
      </c>
      <c r="K80" s="329"/>
      <c r="L80" s="88"/>
      <c r="M80" s="88"/>
      <c r="N80" s="90">
        <v>8803</v>
      </c>
      <c r="O80" s="92" t="s">
        <v>8</v>
      </c>
      <c r="P80" s="330">
        <v>1</v>
      </c>
      <c r="Q80" s="330"/>
      <c r="R80" s="330"/>
      <c r="S80" s="88"/>
      <c r="T80" s="88"/>
      <c r="U80" s="85"/>
    </row>
    <row r="81" spans="1:21" ht="9.75" customHeight="1">
      <c r="A81" s="85"/>
      <c r="B81" s="87" t="s">
        <v>135</v>
      </c>
      <c r="C81" s="87" t="s">
        <v>136</v>
      </c>
      <c r="D81" s="88"/>
      <c r="E81" s="88"/>
      <c r="F81" s="324">
        <v>80910</v>
      </c>
      <c r="G81" s="324"/>
      <c r="H81" s="326">
        <v>241322</v>
      </c>
      <c r="I81" s="326"/>
      <c r="J81" s="329">
        <v>240914.16</v>
      </c>
      <c r="K81" s="329"/>
      <c r="L81" s="88"/>
      <c r="M81" s="88"/>
      <c r="N81" s="90">
        <v>232544.06</v>
      </c>
      <c r="O81" s="90">
        <v>407.84</v>
      </c>
      <c r="P81" s="330">
        <v>0.9636256122525091</v>
      </c>
      <c r="Q81" s="330"/>
      <c r="R81" s="330"/>
      <c r="S81" s="88"/>
      <c r="T81" s="88"/>
      <c r="U81" s="85"/>
    </row>
    <row r="82" spans="1:21" ht="9.75" customHeight="1">
      <c r="A82" s="85"/>
      <c r="B82" s="87" t="s">
        <v>137</v>
      </c>
      <c r="C82" s="87" t="s">
        <v>138</v>
      </c>
      <c r="D82" s="88"/>
      <c r="E82" s="88"/>
      <c r="F82" s="324">
        <v>827506</v>
      </c>
      <c r="G82" s="324"/>
      <c r="H82" s="326">
        <v>323937</v>
      </c>
      <c r="I82" s="326"/>
      <c r="J82" s="329">
        <v>314984.6</v>
      </c>
      <c r="K82" s="329"/>
      <c r="L82" s="88"/>
      <c r="M82" s="88"/>
      <c r="N82" s="90">
        <v>311336.6</v>
      </c>
      <c r="O82" s="90">
        <v>8952.4</v>
      </c>
      <c r="P82" s="330">
        <v>0.9611023131040912</v>
      </c>
      <c r="Q82" s="330"/>
      <c r="R82" s="330"/>
      <c r="S82" s="88"/>
      <c r="T82" s="88"/>
      <c r="U82" s="85"/>
    </row>
    <row r="83" spans="1:21" ht="9.75" customHeight="1">
      <c r="A83" s="85"/>
      <c r="B83" s="87" t="s">
        <v>49</v>
      </c>
      <c r="C83" s="87" t="s">
        <v>50</v>
      </c>
      <c r="D83" s="88"/>
      <c r="E83" s="88"/>
      <c r="F83" s="324">
        <v>192138</v>
      </c>
      <c r="G83" s="324"/>
      <c r="H83" s="326">
        <v>71440</v>
      </c>
      <c r="I83" s="326"/>
      <c r="J83" s="329">
        <v>71438.09</v>
      </c>
      <c r="K83" s="329"/>
      <c r="L83" s="88"/>
      <c r="M83" s="88"/>
      <c r="N83" s="90">
        <v>71438.09</v>
      </c>
      <c r="O83" s="90">
        <v>1.91</v>
      </c>
      <c r="P83" s="330">
        <v>0.9999732642777156</v>
      </c>
      <c r="Q83" s="330"/>
      <c r="R83" s="330"/>
      <c r="S83" s="88"/>
      <c r="T83" s="88"/>
      <c r="U83" s="85"/>
    </row>
    <row r="84" spans="1:21" ht="9.75" customHeight="1">
      <c r="A84" s="85"/>
      <c r="B84" s="87" t="s">
        <v>139</v>
      </c>
      <c r="C84" s="87" t="s">
        <v>140</v>
      </c>
      <c r="D84" s="88"/>
      <c r="E84" s="88"/>
      <c r="F84" s="325" t="s">
        <v>8</v>
      </c>
      <c r="G84" s="325"/>
      <c r="H84" s="326">
        <v>10200</v>
      </c>
      <c r="I84" s="326"/>
      <c r="J84" s="329">
        <v>10200</v>
      </c>
      <c r="K84" s="329"/>
      <c r="L84" s="88"/>
      <c r="M84" s="88"/>
      <c r="N84" s="90">
        <v>10200</v>
      </c>
      <c r="O84" s="92" t="s">
        <v>8</v>
      </c>
      <c r="P84" s="330">
        <v>1</v>
      </c>
      <c r="Q84" s="330"/>
      <c r="R84" s="330"/>
      <c r="S84" s="88"/>
      <c r="T84" s="88"/>
      <c r="U84" s="85"/>
    </row>
    <row r="85" spans="1:21" ht="9.75" customHeight="1">
      <c r="A85" s="85"/>
      <c r="B85" s="87" t="s">
        <v>51</v>
      </c>
      <c r="C85" s="87" t="s">
        <v>52</v>
      </c>
      <c r="D85" s="88"/>
      <c r="E85" s="88"/>
      <c r="F85" s="324">
        <v>15850</v>
      </c>
      <c r="G85" s="324"/>
      <c r="H85" s="326">
        <v>60438</v>
      </c>
      <c r="I85" s="326"/>
      <c r="J85" s="329">
        <v>58367.42</v>
      </c>
      <c r="K85" s="329"/>
      <c r="L85" s="88"/>
      <c r="M85" s="88"/>
      <c r="N85" s="90">
        <v>58367.42</v>
      </c>
      <c r="O85" s="90">
        <v>2070.58</v>
      </c>
      <c r="P85" s="330">
        <v>0.9657404282074191</v>
      </c>
      <c r="Q85" s="330"/>
      <c r="R85" s="330"/>
      <c r="S85" s="88"/>
      <c r="T85" s="88"/>
      <c r="U85" s="85"/>
    </row>
    <row r="86" spans="1:21" ht="9.75" customHeight="1">
      <c r="A86" s="85"/>
      <c r="B86" s="87" t="s">
        <v>141</v>
      </c>
      <c r="C86" s="87" t="s">
        <v>142</v>
      </c>
      <c r="D86" s="88"/>
      <c r="E86" s="88"/>
      <c r="F86" s="324">
        <v>2000</v>
      </c>
      <c r="G86" s="324"/>
      <c r="H86" s="326">
        <v>70805</v>
      </c>
      <c r="I86" s="326"/>
      <c r="J86" s="329">
        <v>70781.38</v>
      </c>
      <c r="K86" s="329"/>
      <c r="L86" s="88"/>
      <c r="M86" s="88"/>
      <c r="N86" s="90">
        <v>70781.38</v>
      </c>
      <c r="O86" s="90">
        <v>23.62</v>
      </c>
      <c r="P86" s="330">
        <v>0.9996664077395664</v>
      </c>
      <c r="Q86" s="330"/>
      <c r="R86" s="330"/>
      <c r="S86" s="88"/>
      <c r="T86" s="88"/>
      <c r="U86" s="85"/>
    </row>
    <row r="87" spans="1:21" ht="9.75" customHeight="1">
      <c r="A87" s="85"/>
      <c r="B87" s="87" t="s">
        <v>53</v>
      </c>
      <c r="C87" s="87" t="s">
        <v>54</v>
      </c>
      <c r="D87" s="88"/>
      <c r="E87" s="88"/>
      <c r="F87" s="324">
        <v>22550</v>
      </c>
      <c r="G87" s="324"/>
      <c r="H87" s="326">
        <v>110670</v>
      </c>
      <c r="I87" s="326"/>
      <c r="J87" s="329">
        <v>110665.74</v>
      </c>
      <c r="K87" s="329"/>
      <c r="L87" s="88"/>
      <c r="M87" s="88"/>
      <c r="N87" s="90">
        <v>110665.74</v>
      </c>
      <c r="O87" s="90">
        <v>4.26</v>
      </c>
      <c r="P87" s="330">
        <v>0.9999615071835186</v>
      </c>
      <c r="Q87" s="330"/>
      <c r="R87" s="330"/>
      <c r="S87" s="88"/>
      <c r="T87" s="88"/>
      <c r="U87" s="85"/>
    </row>
    <row r="88" spans="1:21" ht="9.75" customHeight="1">
      <c r="A88" s="85"/>
      <c r="B88" s="87" t="s">
        <v>55</v>
      </c>
      <c r="C88" s="87" t="s">
        <v>56</v>
      </c>
      <c r="D88" s="88"/>
      <c r="E88" s="88"/>
      <c r="F88" s="325" t="s">
        <v>8</v>
      </c>
      <c r="G88" s="325"/>
      <c r="H88" s="326">
        <v>13747</v>
      </c>
      <c r="I88" s="326"/>
      <c r="J88" s="329">
        <v>13639</v>
      </c>
      <c r="K88" s="329"/>
      <c r="L88" s="88"/>
      <c r="M88" s="88"/>
      <c r="N88" s="90">
        <v>13639</v>
      </c>
      <c r="O88" s="90">
        <v>108</v>
      </c>
      <c r="P88" s="330">
        <v>0.9921437404524623</v>
      </c>
      <c r="Q88" s="330"/>
      <c r="R88" s="330"/>
      <c r="S88" s="88"/>
      <c r="T88" s="88"/>
      <c r="U88" s="85"/>
    </row>
    <row r="89" spans="1:21" ht="9.75" customHeight="1">
      <c r="A89" s="85"/>
      <c r="B89" s="87" t="s">
        <v>59</v>
      </c>
      <c r="C89" s="87" t="s">
        <v>60</v>
      </c>
      <c r="D89" s="88"/>
      <c r="E89" s="88"/>
      <c r="F89" s="324">
        <v>25000</v>
      </c>
      <c r="G89" s="324"/>
      <c r="H89" s="326">
        <v>4794</v>
      </c>
      <c r="I89" s="326"/>
      <c r="J89" s="329">
        <v>4793.4</v>
      </c>
      <c r="K89" s="329"/>
      <c r="L89" s="88"/>
      <c r="M89" s="88"/>
      <c r="N89" s="90">
        <v>4793.4</v>
      </c>
      <c r="O89" s="90">
        <v>0.6</v>
      </c>
      <c r="P89" s="330">
        <v>0.999874843554443</v>
      </c>
      <c r="Q89" s="330"/>
      <c r="R89" s="330"/>
      <c r="S89" s="88"/>
      <c r="T89" s="88"/>
      <c r="U89" s="85"/>
    </row>
    <row r="90" spans="1:21" ht="9.75" customHeight="1">
      <c r="A90" s="85"/>
      <c r="B90" s="87" t="s">
        <v>61</v>
      </c>
      <c r="C90" s="87" t="s">
        <v>62</v>
      </c>
      <c r="D90" s="88"/>
      <c r="E90" s="88"/>
      <c r="F90" s="324">
        <v>278000</v>
      </c>
      <c r="G90" s="324"/>
      <c r="H90" s="326">
        <v>60094</v>
      </c>
      <c r="I90" s="326"/>
      <c r="J90" s="329">
        <v>60092.3</v>
      </c>
      <c r="K90" s="329"/>
      <c r="L90" s="88"/>
      <c r="M90" s="88"/>
      <c r="N90" s="90">
        <v>58832.8</v>
      </c>
      <c r="O90" s="90">
        <v>1.7</v>
      </c>
      <c r="P90" s="330">
        <v>0.9790128798216128</v>
      </c>
      <c r="Q90" s="330"/>
      <c r="R90" s="330"/>
      <c r="S90" s="88"/>
      <c r="T90" s="88"/>
      <c r="U90" s="85"/>
    </row>
    <row r="91" spans="1:21" ht="9.75" customHeight="1">
      <c r="A91" s="85"/>
      <c r="B91" s="87" t="s">
        <v>63</v>
      </c>
      <c r="C91" s="87" t="s">
        <v>64</v>
      </c>
      <c r="D91" s="88"/>
      <c r="E91" s="88"/>
      <c r="F91" s="325" t="s">
        <v>8</v>
      </c>
      <c r="G91" s="325"/>
      <c r="H91" s="326">
        <v>2700</v>
      </c>
      <c r="I91" s="326"/>
      <c r="J91" s="327" t="s">
        <v>8</v>
      </c>
      <c r="K91" s="327"/>
      <c r="L91" s="88"/>
      <c r="M91" s="88"/>
      <c r="N91" s="92" t="s">
        <v>8</v>
      </c>
      <c r="O91" s="90">
        <v>2700</v>
      </c>
      <c r="P91" s="330">
        <v>0</v>
      </c>
      <c r="Q91" s="330"/>
      <c r="R91" s="330"/>
      <c r="S91" s="88"/>
      <c r="T91" s="88"/>
      <c r="U91" s="85"/>
    </row>
    <row r="92" spans="1:21" ht="9.75" customHeight="1">
      <c r="A92" s="85"/>
      <c r="B92" s="87" t="s">
        <v>65</v>
      </c>
      <c r="C92" s="87" t="s">
        <v>66</v>
      </c>
      <c r="D92" s="88"/>
      <c r="E92" s="88"/>
      <c r="F92" s="324">
        <v>142650</v>
      </c>
      <c r="G92" s="324"/>
      <c r="H92" s="326">
        <v>28380</v>
      </c>
      <c r="I92" s="326"/>
      <c r="J92" s="329">
        <v>18750</v>
      </c>
      <c r="K92" s="329"/>
      <c r="L92" s="88"/>
      <c r="M92" s="88"/>
      <c r="N92" s="90">
        <v>18675</v>
      </c>
      <c r="O92" s="90">
        <v>9630</v>
      </c>
      <c r="P92" s="330">
        <v>0.6580338266384778</v>
      </c>
      <c r="Q92" s="330"/>
      <c r="R92" s="330"/>
      <c r="S92" s="88"/>
      <c r="T92" s="88"/>
      <c r="U92" s="85"/>
    </row>
    <row r="93" spans="1:21" ht="9.75" customHeight="1">
      <c r="A93" s="85"/>
      <c r="B93" s="87" t="s">
        <v>145</v>
      </c>
      <c r="C93" s="87" t="s">
        <v>146</v>
      </c>
      <c r="D93" s="88"/>
      <c r="E93" s="88"/>
      <c r="F93" s="324">
        <v>2000</v>
      </c>
      <c r="G93" s="324"/>
      <c r="H93" s="327" t="s">
        <v>8</v>
      </c>
      <c r="I93" s="327"/>
      <c r="J93" s="327" t="s">
        <v>8</v>
      </c>
      <c r="K93" s="327"/>
      <c r="L93" s="88"/>
      <c r="M93" s="88"/>
      <c r="N93" s="92" t="s">
        <v>8</v>
      </c>
      <c r="O93" s="92" t="s">
        <v>8</v>
      </c>
      <c r="P93" s="330">
        <v>0</v>
      </c>
      <c r="Q93" s="330"/>
      <c r="R93" s="330"/>
      <c r="S93" s="88"/>
      <c r="T93" s="88"/>
      <c r="U93" s="85"/>
    </row>
    <row r="94" spans="1:21" ht="9.75" customHeight="1">
      <c r="A94" s="85"/>
      <c r="B94" s="87" t="s">
        <v>147</v>
      </c>
      <c r="C94" s="87" t="s">
        <v>148</v>
      </c>
      <c r="D94" s="88"/>
      <c r="E94" s="88"/>
      <c r="F94" s="324">
        <v>2000</v>
      </c>
      <c r="G94" s="324"/>
      <c r="H94" s="327" t="s">
        <v>8</v>
      </c>
      <c r="I94" s="327"/>
      <c r="J94" s="327" t="s">
        <v>8</v>
      </c>
      <c r="K94" s="327"/>
      <c r="L94" s="88"/>
      <c r="M94" s="88"/>
      <c r="N94" s="92" t="s">
        <v>8</v>
      </c>
      <c r="O94" s="92" t="s">
        <v>8</v>
      </c>
      <c r="P94" s="330">
        <v>0</v>
      </c>
      <c r="Q94" s="330"/>
      <c r="R94" s="330"/>
      <c r="S94" s="88"/>
      <c r="T94" s="88"/>
      <c r="U94" s="85"/>
    </row>
    <row r="95" spans="1:21" ht="9.75" customHeight="1">
      <c r="A95" s="85"/>
      <c r="B95" s="87" t="s">
        <v>69</v>
      </c>
      <c r="C95" s="87" t="s">
        <v>70</v>
      </c>
      <c r="D95" s="88"/>
      <c r="E95" s="88"/>
      <c r="F95" s="324">
        <v>19862</v>
      </c>
      <c r="G95" s="324"/>
      <c r="H95" s="326">
        <v>51011</v>
      </c>
      <c r="I95" s="326"/>
      <c r="J95" s="329">
        <v>50707.55</v>
      </c>
      <c r="K95" s="329"/>
      <c r="L95" s="88"/>
      <c r="M95" s="88"/>
      <c r="N95" s="90">
        <v>50707.55</v>
      </c>
      <c r="O95" s="90">
        <v>303.45</v>
      </c>
      <c r="P95" s="330">
        <v>0.9940512830565956</v>
      </c>
      <c r="Q95" s="330"/>
      <c r="R95" s="330"/>
      <c r="S95" s="88"/>
      <c r="T95" s="88"/>
      <c r="U95" s="85"/>
    </row>
    <row r="96" spans="1:21" ht="9.75" customHeight="1">
      <c r="A96" s="85"/>
      <c r="B96" s="87" t="s">
        <v>71</v>
      </c>
      <c r="C96" s="87" t="s">
        <v>72</v>
      </c>
      <c r="D96" s="88"/>
      <c r="E96" s="88"/>
      <c r="F96" s="324">
        <v>21000</v>
      </c>
      <c r="G96" s="324"/>
      <c r="H96" s="326">
        <v>98233</v>
      </c>
      <c r="I96" s="326"/>
      <c r="J96" s="329">
        <v>97127.39</v>
      </c>
      <c r="K96" s="329"/>
      <c r="L96" s="88"/>
      <c r="M96" s="88"/>
      <c r="N96" s="90">
        <v>97127.39</v>
      </c>
      <c r="O96" s="90">
        <v>1105.61</v>
      </c>
      <c r="P96" s="330">
        <v>0.9887450245844065</v>
      </c>
      <c r="Q96" s="330"/>
      <c r="R96" s="330"/>
      <c r="S96" s="88"/>
      <c r="T96" s="88"/>
      <c r="U96" s="85"/>
    </row>
    <row r="97" spans="1:21" ht="9.75" customHeight="1">
      <c r="A97" s="85"/>
      <c r="B97" s="87" t="s">
        <v>73</v>
      </c>
      <c r="C97" s="87" t="s">
        <v>74</v>
      </c>
      <c r="D97" s="88"/>
      <c r="E97" s="88"/>
      <c r="F97" s="325" t="s">
        <v>8</v>
      </c>
      <c r="G97" s="325"/>
      <c r="H97" s="326">
        <v>4831</v>
      </c>
      <c r="I97" s="326"/>
      <c r="J97" s="329">
        <v>4831</v>
      </c>
      <c r="K97" s="329"/>
      <c r="L97" s="88"/>
      <c r="M97" s="88"/>
      <c r="N97" s="90">
        <v>4831</v>
      </c>
      <c r="O97" s="92" t="s">
        <v>8</v>
      </c>
      <c r="P97" s="330">
        <v>1</v>
      </c>
      <c r="Q97" s="330"/>
      <c r="R97" s="330"/>
      <c r="S97" s="88"/>
      <c r="T97" s="88"/>
      <c r="U97" s="85"/>
    </row>
    <row r="98" spans="1:21" ht="12" customHeight="1">
      <c r="A98" s="85"/>
      <c r="B98" s="87" t="s">
        <v>151</v>
      </c>
      <c r="C98" s="87" t="s">
        <v>152</v>
      </c>
      <c r="D98" s="88"/>
      <c r="E98" s="88"/>
      <c r="F98" s="324">
        <v>27570</v>
      </c>
      <c r="G98" s="324"/>
      <c r="H98" s="326">
        <v>10084</v>
      </c>
      <c r="I98" s="326"/>
      <c r="J98" s="329">
        <v>10082.1</v>
      </c>
      <c r="K98" s="329"/>
      <c r="L98" s="88"/>
      <c r="M98" s="88"/>
      <c r="N98" s="90">
        <v>10082.1</v>
      </c>
      <c r="O98" s="90">
        <v>1.9</v>
      </c>
      <c r="P98" s="330">
        <v>0.9998115827052757</v>
      </c>
      <c r="Q98" s="330"/>
      <c r="R98" s="330"/>
      <c r="S98" s="88"/>
      <c r="T98" s="88"/>
      <c r="U98" s="85"/>
    </row>
    <row r="99" spans="1:21" ht="12" customHeight="1">
      <c r="A99" s="85"/>
      <c r="B99" s="87" t="s">
        <v>75</v>
      </c>
      <c r="C99" s="87" t="s">
        <v>76</v>
      </c>
      <c r="D99" s="88"/>
      <c r="E99" s="88"/>
      <c r="F99" s="324">
        <v>5000</v>
      </c>
      <c r="G99" s="324"/>
      <c r="H99" s="326">
        <v>14865</v>
      </c>
      <c r="I99" s="326"/>
      <c r="J99" s="329">
        <v>14865</v>
      </c>
      <c r="K99" s="329"/>
      <c r="L99" s="88"/>
      <c r="M99" s="88"/>
      <c r="N99" s="90">
        <v>14865</v>
      </c>
      <c r="O99" s="92" t="s">
        <v>8</v>
      </c>
      <c r="P99" s="330">
        <v>1</v>
      </c>
      <c r="Q99" s="330"/>
      <c r="R99" s="330"/>
      <c r="S99" s="88"/>
      <c r="T99" s="88"/>
      <c r="U99" s="85"/>
    </row>
    <row r="100" spans="1:21" ht="9.75" customHeight="1">
      <c r="A100" s="85"/>
      <c r="B100" s="87" t="s">
        <v>77</v>
      </c>
      <c r="C100" s="87" t="s">
        <v>78</v>
      </c>
      <c r="D100" s="88"/>
      <c r="E100" s="88"/>
      <c r="F100" s="324">
        <v>168991</v>
      </c>
      <c r="G100" s="324"/>
      <c r="H100" s="326">
        <v>252548</v>
      </c>
      <c r="I100" s="326"/>
      <c r="J100" s="329">
        <v>237266.9</v>
      </c>
      <c r="K100" s="329"/>
      <c r="L100" s="88"/>
      <c r="M100" s="88"/>
      <c r="N100" s="90">
        <v>234741.9</v>
      </c>
      <c r="O100" s="90">
        <v>15281.1</v>
      </c>
      <c r="P100" s="330">
        <v>0.9294941951628998</v>
      </c>
      <c r="Q100" s="330"/>
      <c r="R100" s="330"/>
      <c r="S100" s="88"/>
      <c r="T100" s="88"/>
      <c r="U100" s="85"/>
    </row>
    <row r="101" spans="1:21" ht="9.75" customHeight="1">
      <c r="A101" s="85"/>
      <c r="B101" s="87" t="s">
        <v>478</v>
      </c>
      <c r="C101" s="87" t="s">
        <v>154</v>
      </c>
      <c r="D101" s="88"/>
      <c r="E101" s="88"/>
      <c r="F101" s="325" t="s">
        <v>8</v>
      </c>
      <c r="G101" s="325"/>
      <c r="H101" s="326">
        <v>4941</v>
      </c>
      <c r="I101" s="326"/>
      <c r="J101" s="329">
        <v>4941</v>
      </c>
      <c r="K101" s="329"/>
      <c r="L101" s="88"/>
      <c r="M101" s="88"/>
      <c r="N101" s="90">
        <v>4941</v>
      </c>
      <c r="O101" s="92" t="s">
        <v>8</v>
      </c>
      <c r="P101" s="330">
        <v>1</v>
      </c>
      <c r="Q101" s="330"/>
      <c r="R101" s="330"/>
      <c r="S101" s="88"/>
      <c r="T101" s="88"/>
      <c r="U101" s="85"/>
    </row>
    <row r="102" spans="1:21" ht="9.75" customHeight="1">
      <c r="A102" s="85"/>
      <c r="B102" s="87" t="s">
        <v>479</v>
      </c>
      <c r="C102" s="87" t="s">
        <v>156</v>
      </c>
      <c r="D102" s="88"/>
      <c r="E102" s="88"/>
      <c r="F102" s="325" t="s">
        <v>8</v>
      </c>
      <c r="G102" s="325"/>
      <c r="H102" s="326">
        <v>4116</v>
      </c>
      <c r="I102" s="326"/>
      <c r="J102" s="329">
        <v>4116</v>
      </c>
      <c r="K102" s="329"/>
      <c r="L102" s="88"/>
      <c r="M102" s="88"/>
      <c r="N102" s="90">
        <v>4116</v>
      </c>
      <c r="O102" s="92" t="s">
        <v>8</v>
      </c>
      <c r="P102" s="330">
        <v>1</v>
      </c>
      <c r="Q102" s="330"/>
      <c r="R102" s="330"/>
      <c r="S102" s="88"/>
      <c r="T102" s="88"/>
      <c r="U102" s="85"/>
    </row>
    <row r="103" spans="1:21" ht="9.75" customHeight="1">
      <c r="A103" s="85"/>
      <c r="B103" s="87" t="s">
        <v>153</v>
      </c>
      <c r="C103" s="87" t="s">
        <v>154</v>
      </c>
      <c r="D103" s="88"/>
      <c r="E103" s="88"/>
      <c r="F103" s="324">
        <v>102475</v>
      </c>
      <c r="G103" s="324"/>
      <c r="H103" s="326">
        <v>25543</v>
      </c>
      <c r="I103" s="326"/>
      <c r="J103" s="329">
        <v>24948</v>
      </c>
      <c r="K103" s="329"/>
      <c r="L103" s="88"/>
      <c r="M103" s="88"/>
      <c r="N103" s="90">
        <v>24301.5</v>
      </c>
      <c r="O103" s="90">
        <v>595</v>
      </c>
      <c r="P103" s="330">
        <v>0.9513956857064558</v>
      </c>
      <c r="Q103" s="330"/>
      <c r="R103" s="330"/>
      <c r="S103" s="88"/>
      <c r="T103" s="88"/>
      <c r="U103" s="85"/>
    </row>
    <row r="104" spans="1:21" ht="9.75" customHeight="1">
      <c r="A104" s="85"/>
      <c r="B104" s="87" t="s">
        <v>155</v>
      </c>
      <c r="C104" s="87" t="s">
        <v>156</v>
      </c>
      <c r="D104" s="88"/>
      <c r="E104" s="88"/>
      <c r="F104" s="324">
        <v>402258</v>
      </c>
      <c r="G104" s="324"/>
      <c r="H104" s="326">
        <v>268403</v>
      </c>
      <c r="I104" s="326"/>
      <c r="J104" s="329">
        <v>268179.7</v>
      </c>
      <c r="K104" s="329"/>
      <c r="L104" s="88"/>
      <c r="M104" s="88"/>
      <c r="N104" s="90">
        <v>264649.7</v>
      </c>
      <c r="O104" s="90">
        <v>223.3</v>
      </c>
      <c r="P104" s="330">
        <v>0.9860161771664251</v>
      </c>
      <c r="Q104" s="330"/>
      <c r="R104" s="330"/>
      <c r="S104" s="88"/>
      <c r="T104" s="88"/>
      <c r="U104" s="85"/>
    </row>
    <row r="105" spans="1:21" ht="9.75" customHeight="1">
      <c r="A105" s="85"/>
      <c r="B105" s="87" t="s">
        <v>157</v>
      </c>
      <c r="C105" s="87" t="s">
        <v>158</v>
      </c>
      <c r="D105" s="88"/>
      <c r="E105" s="88"/>
      <c r="F105" s="324">
        <v>329720</v>
      </c>
      <c r="G105" s="324"/>
      <c r="H105" s="326">
        <v>48500</v>
      </c>
      <c r="I105" s="326"/>
      <c r="J105" s="329">
        <v>48500</v>
      </c>
      <c r="K105" s="329"/>
      <c r="L105" s="88"/>
      <c r="M105" s="88"/>
      <c r="N105" s="90">
        <v>48350</v>
      </c>
      <c r="O105" s="92" t="s">
        <v>8</v>
      </c>
      <c r="P105" s="330">
        <v>0.9969072164948454</v>
      </c>
      <c r="Q105" s="330"/>
      <c r="R105" s="330"/>
      <c r="S105" s="88"/>
      <c r="T105" s="88"/>
      <c r="U105" s="85"/>
    </row>
    <row r="106" spans="1:21" ht="9.75" customHeight="1">
      <c r="A106" s="85"/>
      <c r="B106" s="87" t="s">
        <v>159</v>
      </c>
      <c r="C106" s="87" t="s">
        <v>160</v>
      </c>
      <c r="D106" s="88"/>
      <c r="E106" s="88"/>
      <c r="F106" s="324">
        <v>800000</v>
      </c>
      <c r="G106" s="324"/>
      <c r="H106" s="326">
        <v>947132</v>
      </c>
      <c r="I106" s="326"/>
      <c r="J106" s="329">
        <v>947130.84</v>
      </c>
      <c r="K106" s="329"/>
      <c r="L106" s="88"/>
      <c r="M106" s="88"/>
      <c r="N106" s="90">
        <v>930700.79</v>
      </c>
      <c r="O106" s="90">
        <v>1.16</v>
      </c>
      <c r="P106" s="330">
        <v>0.9826516156142966</v>
      </c>
      <c r="Q106" s="330"/>
      <c r="R106" s="330"/>
      <c r="S106" s="88"/>
      <c r="T106" s="88"/>
      <c r="U106" s="85"/>
    </row>
    <row r="107" spans="1:21" ht="9.75" customHeight="1">
      <c r="A107" s="85"/>
      <c r="B107" s="87" t="s">
        <v>161</v>
      </c>
      <c r="C107" s="87" t="s">
        <v>162</v>
      </c>
      <c r="D107" s="88"/>
      <c r="E107" s="88"/>
      <c r="F107" s="324">
        <v>315000</v>
      </c>
      <c r="G107" s="324"/>
      <c r="H107" s="326">
        <v>574246</v>
      </c>
      <c r="I107" s="326"/>
      <c r="J107" s="329">
        <v>549677.8</v>
      </c>
      <c r="K107" s="329"/>
      <c r="L107" s="88"/>
      <c r="M107" s="88"/>
      <c r="N107" s="90">
        <v>517513.57</v>
      </c>
      <c r="O107" s="90">
        <v>24568.2</v>
      </c>
      <c r="P107" s="330">
        <v>0.9012053544996396</v>
      </c>
      <c r="Q107" s="330"/>
      <c r="R107" s="330"/>
      <c r="S107" s="88"/>
      <c r="T107" s="88"/>
      <c r="U107" s="85"/>
    </row>
    <row r="108" spans="1:21" ht="9.75" customHeight="1">
      <c r="A108" s="85"/>
      <c r="B108" s="87" t="s">
        <v>163</v>
      </c>
      <c r="C108" s="87" t="s">
        <v>164</v>
      </c>
      <c r="D108" s="88"/>
      <c r="E108" s="88"/>
      <c r="F108" s="324">
        <v>10000</v>
      </c>
      <c r="G108" s="324"/>
      <c r="H108" s="326">
        <v>10000</v>
      </c>
      <c r="I108" s="326"/>
      <c r="J108" s="329">
        <v>9600</v>
      </c>
      <c r="K108" s="329"/>
      <c r="L108" s="88"/>
      <c r="M108" s="88"/>
      <c r="N108" s="92" t="s">
        <v>8</v>
      </c>
      <c r="O108" s="90">
        <v>400</v>
      </c>
      <c r="P108" s="330">
        <v>0</v>
      </c>
      <c r="Q108" s="330"/>
      <c r="R108" s="330"/>
      <c r="S108" s="88"/>
      <c r="T108" s="88"/>
      <c r="U108" s="85"/>
    </row>
    <row r="109" spans="1:21" ht="9.75" customHeight="1">
      <c r="A109" s="85"/>
      <c r="B109" s="87" t="s">
        <v>165</v>
      </c>
      <c r="C109" s="87" t="s">
        <v>166</v>
      </c>
      <c r="D109" s="88"/>
      <c r="E109" s="88"/>
      <c r="F109" s="324">
        <v>285000</v>
      </c>
      <c r="G109" s="324"/>
      <c r="H109" s="326">
        <v>145151</v>
      </c>
      <c r="I109" s="326"/>
      <c r="J109" s="329">
        <v>145151</v>
      </c>
      <c r="K109" s="329"/>
      <c r="L109" s="88"/>
      <c r="M109" s="88"/>
      <c r="N109" s="90">
        <v>78920.43</v>
      </c>
      <c r="O109" s="92" t="s">
        <v>8</v>
      </c>
      <c r="P109" s="330">
        <v>0.5437126165165931</v>
      </c>
      <c r="Q109" s="330"/>
      <c r="R109" s="330"/>
      <c r="S109" s="88"/>
      <c r="T109" s="88"/>
      <c r="U109" s="85"/>
    </row>
    <row r="110" spans="1:21" ht="9.75" customHeight="1">
      <c r="A110" s="85"/>
      <c r="B110" s="87" t="s">
        <v>167</v>
      </c>
      <c r="C110" s="87" t="s">
        <v>168</v>
      </c>
      <c r="D110" s="88"/>
      <c r="E110" s="88"/>
      <c r="F110" s="324">
        <v>162500</v>
      </c>
      <c r="G110" s="324"/>
      <c r="H110" s="326">
        <v>333568</v>
      </c>
      <c r="I110" s="326"/>
      <c r="J110" s="329">
        <v>333567.75</v>
      </c>
      <c r="K110" s="329"/>
      <c r="L110" s="88"/>
      <c r="M110" s="88"/>
      <c r="N110" s="90">
        <v>282819.76</v>
      </c>
      <c r="O110" s="90">
        <v>0.25</v>
      </c>
      <c r="P110" s="330">
        <v>0.8478623848810437</v>
      </c>
      <c r="Q110" s="330"/>
      <c r="R110" s="330"/>
      <c r="S110" s="88"/>
      <c r="T110" s="88"/>
      <c r="U110" s="85"/>
    </row>
    <row r="111" spans="1:21" ht="9.75" customHeight="1">
      <c r="A111" s="85"/>
      <c r="B111" s="87" t="s">
        <v>169</v>
      </c>
      <c r="C111" s="87" t="s">
        <v>170</v>
      </c>
      <c r="D111" s="88"/>
      <c r="E111" s="88"/>
      <c r="F111" s="324">
        <v>136050</v>
      </c>
      <c r="G111" s="324"/>
      <c r="H111" s="326">
        <v>137250</v>
      </c>
      <c r="I111" s="326"/>
      <c r="J111" s="329">
        <v>44134.73</v>
      </c>
      <c r="K111" s="329"/>
      <c r="L111" s="88"/>
      <c r="M111" s="88"/>
      <c r="N111" s="90">
        <v>23084.73</v>
      </c>
      <c r="O111" s="90">
        <v>93115.27</v>
      </c>
      <c r="P111" s="330">
        <v>0.16819475409836065</v>
      </c>
      <c r="Q111" s="330"/>
      <c r="R111" s="330"/>
      <c r="S111" s="88"/>
      <c r="T111" s="88"/>
      <c r="U111" s="85"/>
    </row>
    <row r="112" spans="1:21" ht="9.75" customHeight="1">
      <c r="A112" s="85"/>
      <c r="B112" s="87" t="s">
        <v>480</v>
      </c>
      <c r="C112" s="87" t="s">
        <v>481</v>
      </c>
      <c r="D112" s="88"/>
      <c r="E112" s="88"/>
      <c r="F112" s="325" t="s">
        <v>8</v>
      </c>
      <c r="G112" s="325"/>
      <c r="H112" s="326">
        <v>19512</v>
      </c>
      <c r="I112" s="326"/>
      <c r="J112" s="329">
        <v>19509.79</v>
      </c>
      <c r="K112" s="329"/>
      <c r="L112" s="88"/>
      <c r="M112" s="88"/>
      <c r="N112" s="90">
        <v>19509.79</v>
      </c>
      <c r="O112" s="90">
        <v>2.21</v>
      </c>
      <c r="P112" s="330">
        <v>0.9998867363673637</v>
      </c>
      <c r="Q112" s="330"/>
      <c r="R112" s="330"/>
      <c r="S112" s="88"/>
      <c r="T112" s="88"/>
      <c r="U112" s="85"/>
    </row>
    <row r="113" spans="1:21" ht="9.75" customHeight="1">
      <c r="A113" s="85"/>
      <c r="B113" s="87" t="s">
        <v>175</v>
      </c>
      <c r="C113" s="87" t="s">
        <v>142</v>
      </c>
      <c r="D113" s="88"/>
      <c r="E113" s="88"/>
      <c r="F113" s="324">
        <v>55000</v>
      </c>
      <c r="G113" s="324"/>
      <c r="H113" s="326">
        <v>80887</v>
      </c>
      <c r="I113" s="326"/>
      <c r="J113" s="329">
        <v>80306.28</v>
      </c>
      <c r="K113" s="329"/>
      <c r="L113" s="88"/>
      <c r="M113" s="88"/>
      <c r="N113" s="90">
        <v>78955.08</v>
      </c>
      <c r="O113" s="90">
        <v>580.72</v>
      </c>
      <c r="P113" s="330">
        <v>0.9761158158913051</v>
      </c>
      <c r="Q113" s="330"/>
      <c r="R113" s="330"/>
      <c r="S113" s="88"/>
      <c r="T113" s="88"/>
      <c r="U113" s="85"/>
    </row>
    <row r="114" spans="1:21" ht="9.75" customHeight="1">
      <c r="A114" s="85"/>
      <c r="B114" s="87" t="s">
        <v>81</v>
      </c>
      <c r="C114" s="87" t="s">
        <v>82</v>
      </c>
      <c r="D114" s="88"/>
      <c r="E114" s="88"/>
      <c r="F114" s="324">
        <v>61300</v>
      </c>
      <c r="G114" s="324"/>
      <c r="H114" s="326">
        <v>163249</v>
      </c>
      <c r="I114" s="326"/>
      <c r="J114" s="329">
        <v>157308.72</v>
      </c>
      <c r="K114" s="329"/>
      <c r="L114" s="88"/>
      <c r="M114" s="88"/>
      <c r="N114" s="90">
        <v>157308.12</v>
      </c>
      <c r="O114" s="90">
        <v>5940.28</v>
      </c>
      <c r="P114" s="330">
        <v>0.9636084753964802</v>
      </c>
      <c r="Q114" s="330"/>
      <c r="R114" s="330"/>
      <c r="S114" s="88"/>
      <c r="T114" s="88"/>
      <c r="U114" s="85"/>
    </row>
    <row r="115" spans="1:21" ht="9.75" customHeight="1">
      <c r="A115" s="85"/>
      <c r="B115" s="87" t="s">
        <v>83</v>
      </c>
      <c r="C115" s="87" t="s">
        <v>84</v>
      </c>
      <c r="D115" s="88"/>
      <c r="E115" s="88"/>
      <c r="F115" s="325" t="s">
        <v>8</v>
      </c>
      <c r="G115" s="325"/>
      <c r="H115" s="326">
        <v>194096</v>
      </c>
      <c r="I115" s="326"/>
      <c r="J115" s="329">
        <v>194094.04</v>
      </c>
      <c r="K115" s="329"/>
      <c r="L115" s="88"/>
      <c r="M115" s="88"/>
      <c r="N115" s="90">
        <v>194092.67</v>
      </c>
      <c r="O115" s="90">
        <v>1.96</v>
      </c>
      <c r="P115" s="330">
        <v>0.9999828435413404</v>
      </c>
      <c r="Q115" s="330"/>
      <c r="R115" s="330"/>
      <c r="S115" s="88"/>
      <c r="T115" s="88"/>
      <c r="U115" s="85"/>
    </row>
    <row r="116" spans="1:21" ht="9.75" customHeight="1">
      <c r="A116" s="85"/>
      <c r="B116" s="87" t="s">
        <v>176</v>
      </c>
      <c r="C116" s="87" t="s">
        <v>177</v>
      </c>
      <c r="D116" s="88"/>
      <c r="E116" s="88"/>
      <c r="F116" s="324">
        <v>47799</v>
      </c>
      <c r="G116" s="324"/>
      <c r="H116" s="326">
        <v>63900</v>
      </c>
      <c r="I116" s="326"/>
      <c r="J116" s="329">
        <v>63900</v>
      </c>
      <c r="K116" s="329"/>
      <c r="L116" s="88"/>
      <c r="M116" s="88"/>
      <c r="N116" s="90">
        <v>63900</v>
      </c>
      <c r="O116" s="92" t="s">
        <v>8</v>
      </c>
      <c r="P116" s="330">
        <v>1</v>
      </c>
      <c r="Q116" s="330"/>
      <c r="R116" s="330"/>
      <c r="S116" s="88"/>
      <c r="T116" s="88"/>
      <c r="U116" s="85"/>
    </row>
    <row r="117" spans="1:21" ht="9.75" customHeight="1">
      <c r="A117" s="85"/>
      <c r="B117" s="87" t="s">
        <v>178</v>
      </c>
      <c r="C117" s="87" t="s">
        <v>84</v>
      </c>
      <c r="D117" s="88"/>
      <c r="E117" s="88"/>
      <c r="F117" s="324">
        <v>36500</v>
      </c>
      <c r="G117" s="324"/>
      <c r="H117" s="327" t="s">
        <v>8</v>
      </c>
      <c r="I117" s="327"/>
      <c r="J117" s="327" t="s">
        <v>8</v>
      </c>
      <c r="K117" s="327"/>
      <c r="L117" s="88"/>
      <c r="M117" s="88"/>
      <c r="N117" s="92" t="s">
        <v>8</v>
      </c>
      <c r="O117" s="92" t="s">
        <v>8</v>
      </c>
      <c r="P117" s="330">
        <v>0</v>
      </c>
      <c r="Q117" s="330"/>
      <c r="R117" s="330"/>
      <c r="S117" s="88"/>
      <c r="T117" s="88"/>
      <c r="U117" s="85"/>
    </row>
    <row r="118" spans="1:21" ht="9.75" customHeight="1">
      <c r="A118" s="85"/>
      <c r="B118" s="87" t="s">
        <v>179</v>
      </c>
      <c r="C118" s="87" t="s">
        <v>180</v>
      </c>
      <c r="D118" s="88"/>
      <c r="E118" s="88"/>
      <c r="F118" s="324">
        <v>30000</v>
      </c>
      <c r="G118" s="324"/>
      <c r="H118" s="326">
        <v>21200</v>
      </c>
      <c r="I118" s="326"/>
      <c r="J118" s="329">
        <v>21200</v>
      </c>
      <c r="K118" s="329"/>
      <c r="L118" s="88"/>
      <c r="M118" s="88"/>
      <c r="N118" s="90">
        <v>21200</v>
      </c>
      <c r="O118" s="92" t="s">
        <v>8</v>
      </c>
      <c r="P118" s="330">
        <v>1</v>
      </c>
      <c r="Q118" s="330"/>
      <c r="R118" s="330"/>
      <c r="S118" s="88"/>
      <c r="T118" s="88"/>
      <c r="U118" s="85"/>
    </row>
    <row r="119" spans="1:21" ht="9.75" customHeight="1">
      <c r="A119" s="85"/>
      <c r="B119" s="87" t="s">
        <v>181</v>
      </c>
      <c r="C119" s="87" t="s">
        <v>182</v>
      </c>
      <c r="D119" s="88"/>
      <c r="E119" s="88"/>
      <c r="F119" s="324">
        <v>20000</v>
      </c>
      <c r="G119" s="324"/>
      <c r="H119" s="326">
        <v>44220</v>
      </c>
      <c r="I119" s="326"/>
      <c r="J119" s="329">
        <v>44219.12</v>
      </c>
      <c r="K119" s="329"/>
      <c r="L119" s="88"/>
      <c r="M119" s="88"/>
      <c r="N119" s="90">
        <v>44219.12</v>
      </c>
      <c r="O119" s="90">
        <v>0.88</v>
      </c>
      <c r="P119" s="330">
        <v>0.9999800995024876</v>
      </c>
      <c r="Q119" s="330"/>
      <c r="R119" s="330"/>
      <c r="S119" s="88"/>
      <c r="T119" s="88"/>
      <c r="U119" s="85"/>
    </row>
    <row r="120" spans="1:21" ht="9.75" customHeight="1">
      <c r="A120" s="85"/>
      <c r="B120" s="87" t="s">
        <v>183</v>
      </c>
      <c r="C120" s="87" t="s">
        <v>184</v>
      </c>
      <c r="D120" s="88"/>
      <c r="E120" s="88"/>
      <c r="F120" s="324">
        <v>3900</v>
      </c>
      <c r="G120" s="324"/>
      <c r="H120" s="327" t="s">
        <v>8</v>
      </c>
      <c r="I120" s="327"/>
      <c r="J120" s="327" t="s">
        <v>8</v>
      </c>
      <c r="K120" s="327"/>
      <c r="L120" s="88"/>
      <c r="M120" s="88"/>
      <c r="N120" s="92" t="s">
        <v>8</v>
      </c>
      <c r="O120" s="92" t="s">
        <v>8</v>
      </c>
      <c r="P120" s="330">
        <v>0</v>
      </c>
      <c r="Q120" s="330"/>
      <c r="R120" s="330"/>
      <c r="S120" s="88"/>
      <c r="T120" s="88"/>
      <c r="U120" s="85"/>
    </row>
    <row r="121" spans="1:21" ht="9.75" customHeight="1">
      <c r="A121" s="85"/>
      <c r="B121" s="87" t="s">
        <v>185</v>
      </c>
      <c r="C121" s="87" t="s">
        <v>186</v>
      </c>
      <c r="D121" s="88"/>
      <c r="E121" s="88"/>
      <c r="F121" s="324">
        <v>5500</v>
      </c>
      <c r="G121" s="324"/>
      <c r="H121" s="326">
        <v>2637</v>
      </c>
      <c r="I121" s="326"/>
      <c r="J121" s="329">
        <v>2636.04</v>
      </c>
      <c r="K121" s="329"/>
      <c r="L121" s="88"/>
      <c r="M121" s="88"/>
      <c r="N121" s="90">
        <v>2636.04</v>
      </c>
      <c r="O121" s="90">
        <v>0.96</v>
      </c>
      <c r="P121" s="330">
        <v>0.9996359499431172</v>
      </c>
      <c r="Q121" s="330"/>
      <c r="R121" s="330"/>
      <c r="S121" s="88"/>
      <c r="T121" s="88"/>
      <c r="U121" s="85"/>
    </row>
    <row r="122" spans="1:21" ht="9.75" customHeight="1">
      <c r="A122" s="85"/>
      <c r="B122" s="87" t="s">
        <v>187</v>
      </c>
      <c r="C122" s="87" t="s">
        <v>188</v>
      </c>
      <c r="D122" s="88"/>
      <c r="E122" s="88"/>
      <c r="F122" s="324">
        <v>38000</v>
      </c>
      <c r="G122" s="324"/>
      <c r="H122" s="326">
        <v>9700</v>
      </c>
      <c r="I122" s="326"/>
      <c r="J122" s="329">
        <v>9700</v>
      </c>
      <c r="K122" s="329"/>
      <c r="L122" s="88"/>
      <c r="M122" s="88"/>
      <c r="N122" s="90">
        <v>9700</v>
      </c>
      <c r="O122" s="92" t="s">
        <v>8</v>
      </c>
      <c r="P122" s="330">
        <v>1</v>
      </c>
      <c r="Q122" s="330"/>
      <c r="R122" s="330"/>
      <c r="S122" s="88"/>
      <c r="T122" s="88"/>
      <c r="U122" s="85"/>
    </row>
    <row r="123" spans="1:21" ht="9.75" customHeight="1">
      <c r="A123" s="85"/>
      <c r="B123" s="87" t="s">
        <v>189</v>
      </c>
      <c r="C123" s="87" t="s">
        <v>190</v>
      </c>
      <c r="D123" s="88"/>
      <c r="E123" s="88"/>
      <c r="F123" s="325" t="s">
        <v>8</v>
      </c>
      <c r="G123" s="325"/>
      <c r="H123" s="326">
        <v>807</v>
      </c>
      <c r="I123" s="326"/>
      <c r="J123" s="329">
        <v>806.99</v>
      </c>
      <c r="K123" s="329"/>
      <c r="L123" s="88"/>
      <c r="M123" s="88"/>
      <c r="N123" s="90">
        <v>806.99</v>
      </c>
      <c r="O123" s="90">
        <v>0.01</v>
      </c>
      <c r="P123" s="330">
        <v>0.9999876084262701</v>
      </c>
      <c r="Q123" s="330"/>
      <c r="R123" s="330"/>
      <c r="S123" s="88"/>
      <c r="T123" s="88"/>
      <c r="U123" s="85"/>
    </row>
    <row r="124" spans="1:21" ht="9.75" customHeight="1">
      <c r="A124" s="85"/>
      <c r="B124" s="87" t="s">
        <v>191</v>
      </c>
      <c r="C124" s="87" t="s">
        <v>192</v>
      </c>
      <c r="D124" s="88"/>
      <c r="E124" s="88"/>
      <c r="F124" s="324">
        <v>80000</v>
      </c>
      <c r="G124" s="324"/>
      <c r="H124" s="326">
        <v>80000</v>
      </c>
      <c r="I124" s="326"/>
      <c r="J124" s="329">
        <v>37665.6</v>
      </c>
      <c r="K124" s="329"/>
      <c r="L124" s="88"/>
      <c r="M124" s="88"/>
      <c r="N124" s="90">
        <v>37665.6</v>
      </c>
      <c r="O124" s="90">
        <v>42334.4</v>
      </c>
      <c r="P124" s="330">
        <v>0.47082</v>
      </c>
      <c r="Q124" s="330"/>
      <c r="R124" s="330"/>
      <c r="S124" s="88"/>
      <c r="T124" s="88"/>
      <c r="U124" s="85"/>
    </row>
    <row r="125" spans="1:21" ht="9.75" customHeight="1">
      <c r="A125" s="85"/>
      <c r="B125" s="87" t="s">
        <v>197</v>
      </c>
      <c r="C125" s="87" t="s">
        <v>198</v>
      </c>
      <c r="D125" s="88"/>
      <c r="E125" s="88"/>
      <c r="F125" s="324">
        <v>35480</v>
      </c>
      <c r="G125" s="324"/>
      <c r="H125" s="326">
        <v>14000</v>
      </c>
      <c r="I125" s="326"/>
      <c r="J125" s="329">
        <v>12600</v>
      </c>
      <c r="K125" s="329"/>
      <c r="L125" s="88"/>
      <c r="M125" s="88"/>
      <c r="N125" s="90">
        <v>12600</v>
      </c>
      <c r="O125" s="90">
        <v>1400</v>
      </c>
      <c r="P125" s="330">
        <v>0.9</v>
      </c>
      <c r="Q125" s="330"/>
      <c r="R125" s="330"/>
      <c r="S125" s="88"/>
      <c r="T125" s="88"/>
      <c r="U125" s="85"/>
    </row>
    <row r="126" spans="1:21" ht="9.75" customHeight="1">
      <c r="A126" s="85"/>
      <c r="B126" s="87" t="s">
        <v>199</v>
      </c>
      <c r="C126" s="87" t="s">
        <v>200</v>
      </c>
      <c r="D126" s="88"/>
      <c r="E126" s="88"/>
      <c r="F126" s="324">
        <v>6000</v>
      </c>
      <c r="G126" s="324"/>
      <c r="H126" s="326">
        <v>4320</v>
      </c>
      <c r="I126" s="326"/>
      <c r="J126" s="329">
        <v>4320</v>
      </c>
      <c r="K126" s="329"/>
      <c r="L126" s="88"/>
      <c r="M126" s="88"/>
      <c r="N126" s="90">
        <v>4070</v>
      </c>
      <c r="O126" s="92" t="s">
        <v>8</v>
      </c>
      <c r="P126" s="330">
        <v>0.9421296296296297</v>
      </c>
      <c r="Q126" s="330"/>
      <c r="R126" s="330"/>
      <c r="S126" s="88"/>
      <c r="T126" s="88"/>
      <c r="U126" s="85"/>
    </row>
    <row r="127" spans="1:21" ht="9.75" customHeight="1">
      <c r="A127" s="85"/>
      <c r="B127" s="87" t="s">
        <v>87</v>
      </c>
      <c r="C127" s="87" t="s">
        <v>88</v>
      </c>
      <c r="D127" s="88"/>
      <c r="E127" s="88"/>
      <c r="F127" s="325" t="s">
        <v>8</v>
      </c>
      <c r="G127" s="325"/>
      <c r="H127" s="326">
        <v>94335</v>
      </c>
      <c r="I127" s="326"/>
      <c r="J127" s="329">
        <v>79335</v>
      </c>
      <c r="K127" s="329"/>
      <c r="L127" s="88"/>
      <c r="M127" s="88"/>
      <c r="N127" s="90">
        <v>79335</v>
      </c>
      <c r="O127" s="90">
        <v>15000</v>
      </c>
      <c r="P127" s="330">
        <v>0.8409922086182223</v>
      </c>
      <c r="Q127" s="330"/>
      <c r="R127" s="330"/>
      <c r="S127" s="88"/>
      <c r="T127" s="88"/>
      <c r="U127" s="85"/>
    </row>
    <row r="128" spans="1:21" ht="9.75" customHeight="1">
      <c r="A128" s="85"/>
      <c r="B128" s="87" t="s">
        <v>89</v>
      </c>
      <c r="C128" s="87" t="s">
        <v>90</v>
      </c>
      <c r="D128" s="88"/>
      <c r="E128" s="88"/>
      <c r="F128" s="324">
        <v>1000</v>
      </c>
      <c r="G128" s="324"/>
      <c r="H128" s="326">
        <v>1000</v>
      </c>
      <c r="I128" s="326"/>
      <c r="J128" s="327" t="s">
        <v>8</v>
      </c>
      <c r="K128" s="327"/>
      <c r="L128" s="88"/>
      <c r="M128" s="88"/>
      <c r="N128" s="92" t="s">
        <v>8</v>
      </c>
      <c r="O128" s="90">
        <v>1000</v>
      </c>
      <c r="P128" s="330">
        <v>0</v>
      </c>
      <c r="Q128" s="330"/>
      <c r="R128" s="330"/>
      <c r="S128" s="88"/>
      <c r="T128" s="88"/>
      <c r="U128" s="85"/>
    </row>
    <row r="129" spans="1:21" ht="9.75" customHeight="1">
      <c r="A129" s="85"/>
      <c r="B129" s="87" t="s">
        <v>91</v>
      </c>
      <c r="C129" s="87" t="s">
        <v>92</v>
      </c>
      <c r="D129" s="88"/>
      <c r="E129" s="88"/>
      <c r="F129" s="325" t="s">
        <v>8</v>
      </c>
      <c r="G129" s="325"/>
      <c r="H129" s="326">
        <v>113750</v>
      </c>
      <c r="I129" s="326"/>
      <c r="J129" s="329">
        <v>113710</v>
      </c>
      <c r="K129" s="329"/>
      <c r="L129" s="88"/>
      <c r="M129" s="88"/>
      <c r="N129" s="90">
        <v>113709.6</v>
      </c>
      <c r="O129" s="90">
        <v>40</v>
      </c>
      <c r="P129" s="330">
        <v>0.9996448351648352</v>
      </c>
      <c r="Q129" s="330"/>
      <c r="R129" s="330"/>
      <c r="S129" s="88"/>
      <c r="T129" s="88"/>
      <c r="U129" s="85"/>
    </row>
    <row r="130" spans="1:21" ht="9.75" customHeight="1">
      <c r="A130" s="85"/>
      <c r="B130" s="87" t="s">
        <v>201</v>
      </c>
      <c r="C130" s="87" t="s">
        <v>202</v>
      </c>
      <c r="D130" s="88"/>
      <c r="E130" s="88"/>
      <c r="F130" s="324">
        <v>10000</v>
      </c>
      <c r="G130" s="324"/>
      <c r="H130" s="326">
        <v>13700</v>
      </c>
      <c r="I130" s="326"/>
      <c r="J130" s="329">
        <v>13700</v>
      </c>
      <c r="K130" s="329"/>
      <c r="L130" s="88"/>
      <c r="M130" s="88"/>
      <c r="N130" s="90">
        <v>13100</v>
      </c>
      <c r="O130" s="92" t="s">
        <v>8</v>
      </c>
      <c r="P130" s="330">
        <v>0.9562043795620438</v>
      </c>
      <c r="Q130" s="330"/>
      <c r="R130" s="330"/>
      <c r="S130" s="88"/>
      <c r="T130" s="88"/>
      <c r="U130" s="85"/>
    </row>
    <row r="131" spans="1:21" ht="9.75" customHeight="1">
      <c r="A131" s="85"/>
      <c r="B131" s="87" t="s">
        <v>482</v>
      </c>
      <c r="C131" s="87" t="s">
        <v>158</v>
      </c>
      <c r="D131" s="88"/>
      <c r="E131" s="88"/>
      <c r="F131" s="324">
        <v>5200</v>
      </c>
      <c r="G131" s="324"/>
      <c r="H131" s="326">
        <v>5200</v>
      </c>
      <c r="I131" s="326"/>
      <c r="J131" s="327" t="s">
        <v>8</v>
      </c>
      <c r="K131" s="327"/>
      <c r="L131" s="88"/>
      <c r="M131" s="88"/>
      <c r="N131" s="92" t="s">
        <v>8</v>
      </c>
      <c r="O131" s="90">
        <v>5200</v>
      </c>
      <c r="P131" s="330">
        <v>0</v>
      </c>
      <c r="Q131" s="330"/>
      <c r="R131" s="330"/>
      <c r="S131" s="88"/>
      <c r="T131" s="88"/>
      <c r="U131" s="85"/>
    </row>
    <row r="132" spans="1:21" ht="9.75" customHeight="1">
      <c r="A132" s="85"/>
      <c r="B132" s="87" t="s">
        <v>483</v>
      </c>
      <c r="C132" s="87" t="s">
        <v>80</v>
      </c>
      <c r="D132" s="88"/>
      <c r="E132" s="88"/>
      <c r="F132" s="324">
        <v>246085</v>
      </c>
      <c r="G132" s="324"/>
      <c r="H132" s="326">
        <v>251445</v>
      </c>
      <c r="I132" s="326"/>
      <c r="J132" s="329">
        <v>223701.5</v>
      </c>
      <c r="K132" s="329"/>
      <c r="L132" s="88"/>
      <c r="M132" s="88"/>
      <c r="N132" s="90">
        <v>223701.5</v>
      </c>
      <c r="O132" s="90">
        <v>27743.5</v>
      </c>
      <c r="P132" s="330">
        <v>0.8896637435622105</v>
      </c>
      <c r="Q132" s="330"/>
      <c r="R132" s="330"/>
      <c r="S132" s="88"/>
      <c r="T132" s="88"/>
      <c r="U132" s="85"/>
    </row>
    <row r="133" spans="1:21" ht="9.75" customHeight="1">
      <c r="A133" s="85"/>
      <c r="B133" s="87" t="s">
        <v>93</v>
      </c>
      <c r="C133" s="87" t="s">
        <v>94</v>
      </c>
      <c r="D133" s="88"/>
      <c r="E133" s="88"/>
      <c r="F133" s="324">
        <v>3859429</v>
      </c>
      <c r="G133" s="324"/>
      <c r="H133" s="326">
        <v>6042091</v>
      </c>
      <c r="I133" s="326"/>
      <c r="J133" s="329">
        <v>6002334.1</v>
      </c>
      <c r="K133" s="329"/>
      <c r="L133" s="88"/>
      <c r="M133" s="88"/>
      <c r="N133" s="90">
        <v>5894531.57</v>
      </c>
      <c r="O133" s="90">
        <v>39756.9</v>
      </c>
      <c r="P133" s="330">
        <v>0.9755780854674317</v>
      </c>
      <c r="Q133" s="330"/>
      <c r="R133" s="330"/>
      <c r="S133" s="88"/>
      <c r="T133" s="88"/>
      <c r="U133" s="85"/>
    </row>
    <row r="134" spans="1:21" ht="9.75" customHeight="1">
      <c r="A134" s="85"/>
      <c r="B134" s="87" t="s">
        <v>95</v>
      </c>
      <c r="C134" s="87" t="s">
        <v>96</v>
      </c>
      <c r="D134" s="88"/>
      <c r="E134" s="88"/>
      <c r="F134" s="324">
        <v>2582760</v>
      </c>
      <c r="G134" s="324"/>
      <c r="H134" s="326">
        <v>2517200</v>
      </c>
      <c r="I134" s="326"/>
      <c r="J134" s="329">
        <v>2406252.93</v>
      </c>
      <c r="K134" s="329"/>
      <c r="L134" s="88"/>
      <c r="M134" s="88"/>
      <c r="N134" s="90">
        <v>2394987.73</v>
      </c>
      <c r="O134" s="90">
        <v>110947.07</v>
      </c>
      <c r="P134" s="330">
        <v>0.9514491220403624</v>
      </c>
      <c r="Q134" s="330"/>
      <c r="R134" s="330"/>
      <c r="S134" s="88"/>
      <c r="T134" s="88"/>
      <c r="U134" s="85"/>
    </row>
    <row r="135" spans="1:21" ht="9.75" customHeight="1">
      <c r="A135" s="85"/>
      <c r="B135" s="87" t="s">
        <v>97</v>
      </c>
      <c r="C135" s="87" t="s">
        <v>98</v>
      </c>
      <c r="D135" s="88"/>
      <c r="E135" s="88"/>
      <c r="F135" s="324">
        <v>1555</v>
      </c>
      <c r="G135" s="324"/>
      <c r="H135" s="326">
        <v>1555</v>
      </c>
      <c r="I135" s="326"/>
      <c r="J135" s="327" t="s">
        <v>8</v>
      </c>
      <c r="K135" s="327"/>
      <c r="L135" s="88"/>
      <c r="M135" s="88"/>
      <c r="N135" s="92" t="s">
        <v>8</v>
      </c>
      <c r="O135" s="90">
        <v>1555</v>
      </c>
      <c r="P135" s="330">
        <v>0</v>
      </c>
      <c r="Q135" s="330"/>
      <c r="R135" s="330"/>
      <c r="S135" s="88"/>
      <c r="T135" s="88"/>
      <c r="U135" s="85"/>
    </row>
    <row r="136" spans="1:21" ht="9.75" customHeight="1">
      <c r="A136" s="85"/>
      <c r="B136" s="87" t="s">
        <v>471</v>
      </c>
      <c r="C136" s="87" t="s">
        <v>472</v>
      </c>
      <c r="D136" s="88"/>
      <c r="E136" s="88"/>
      <c r="F136" s="324">
        <v>126000</v>
      </c>
      <c r="G136" s="324"/>
      <c r="H136" s="326">
        <v>126900</v>
      </c>
      <c r="I136" s="326"/>
      <c r="J136" s="329">
        <v>113500</v>
      </c>
      <c r="K136" s="329"/>
      <c r="L136" s="88"/>
      <c r="M136" s="88"/>
      <c r="N136" s="90">
        <v>113500</v>
      </c>
      <c r="O136" s="90">
        <v>13400</v>
      </c>
      <c r="P136" s="330">
        <v>0.8944050433412135</v>
      </c>
      <c r="Q136" s="330"/>
      <c r="R136" s="330"/>
      <c r="S136" s="88"/>
      <c r="T136" s="88"/>
      <c r="U136" s="85"/>
    </row>
    <row r="137" spans="1:21" ht="9.75" customHeight="1">
      <c r="A137" s="85"/>
      <c r="B137" s="87" t="s">
        <v>473</v>
      </c>
      <c r="C137" s="87" t="s">
        <v>474</v>
      </c>
      <c r="D137" s="88"/>
      <c r="E137" s="88"/>
      <c r="F137" s="325" t="s">
        <v>8</v>
      </c>
      <c r="G137" s="325"/>
      <c r="H137" s="326">
        <v>64660</v>
      </c>
      <c r="I137" s="326"/>
      <c r="J137" s="329">
        <v>64387.16</v>
      </c>
      <c r="K137" s="329"/>
      <c r="L137" s="88"/>
      <c r="M137" s="88"/>
      <c r="N137" s="90">
        <v>64387.16</v>
      </c>
      <c r="O137" s="90">
        <v>272.84</v>
      </c>
      <c r="P137" s="330">
        <v>0.9957803897309001</v>
      </c>
      <c r="Q137" s="330"/>
      <c r="R137" s="330"/>
      <c r="S137" s="88"/>
      <c r="T137" s="88"/>
      <c r="U137" s="85"/>
    </row>
    <row r="138" spans="1:21" ht="9.75" customHeight="1">
      <c r="A138" s="85"/>
      <c r="B138" s="87" t="s">
        <v>484</v>
      </c>
      <c r="C138" s="87" t="s">
        <v>485</v>
      </c>
      <c r="D138" s="88"/>
      <c r="E138" s="88"/>
      <c r="F138" s="324">
        <v>73703</v>
      </c>
      <c r="G138" s="324"/>
      <c r="H138" s="326">
        <v>73703</v>
      </c>
      <c r="I138" s="326"/>
      <c r="J138" s="327" t="s">
        <v>8</v>
      </c>
      <c r="K138" s="327"/>
      <c r="L138" s="88"/>
      <c r="M138" s="88"/>
      <c r="N138" s="92" t="s">
        <v>8</v>
      </c>
      <c r="O138" s="90">
        <v>73703</v>
      </c>
      <c r="P138" s="330">
        <v>0</v>
      </c>
      <c r="Q138" s="330"/>
      <c r="R138" s="330"/>
      <c r="S138" s="88"/>
      <c r="T138" s="88"/>
      <c r="U138" s="85"/>
    </row>
    <row r="139" spans="1:21" ht="9.75" customHeight="1">
      <c r="A139" s="85"/>
      <c r="B139" s="87" t="s">
        <v>203</v>
      </c>
      <c r="C139" s="87" t="s">
        <v>204</v>
      </c>
      <c r="D139" s="88"/>
      <c r="E139" s="88"/>
      <c r="F139" s="324">
        <v>7075</v>
      </c>
      <c r="G139" s="324"/>
      <c r="H139" s="326">
        <v>1155</v>
      </c>
      <c r="I139" s="326"/>
      <c r="J139" s="329">
        <v>1155</v>
      </c>
      <c r="K139" s="329"/>
      <c r="L139" s="88"/>
      <c r="M139" s="88"/>
      <c r="N139" s="90">
        <v>1155</v>
      </c>
      <c r="O139" s="92" t="s">
        <v>8</v>
      </c>
      <c r="P139" s="330">
        <v>1</v>
      </c>
      <c r="Q139" s="330"/>
      <c r="R139" s="330"/>
      <c r="S139" s="88"/>
      <c r="T139" s="88"/>
      <c r="U139" s="85"/>
    </row>
    <row r="140" spans="1:21" ht="9.75" customHeight="1">
      <c r="A140" s="85"/>
      <c r="B140" s="87" t="s">
        <v>205</v>
      </c>
      <c r="C140" s="87" t="s">
        <v>206</v>
      </c>
      <c r="D140" s="88"/>
      <c r="E140" s="88"/>
      <c r="F140" s="324">
        <v>12000</v>
      </c>
      <c r="G140" s="324"/>
      <c r="H140" s="326">
        <v>15558</v>
      </c>
      <c r="I140" s="326"/>
      <c r="J140" s="329">
        <v>15369.01</v>
      </c>
      <c r="K140" s="329"/>
      <c r="L140" s="88"/>
      <c r="M140" s="88"/>
      <c r="N140" s="90">
        <v>15369.01</v>
      </c>
      <c r="O140" s="90">
        <v>188.99</v>
      </c>
      <c r="P140" s="330">
        <v>0.9878525517418691</v>
      </c>
      <c r="Q140" s="330"/>
      <c r="R140" s="330"/>
      <c r="S140" s="88"/>
      <c r="T140" s="88"/>
      <c r="U140" s="85"/>
    </row>
    <row r="141" spans="1:21" ht="9.75" customHeight="1">
      <c r="A141" s="85"/>
      <c r="B141" s="87" t="s">
        <v>207</v>
      </c>
      <c r="C141" s="87" t="s">
        <v>208</v>
      </c>
      <c r="D141" s="88"/>
      <c r="E141" s="88"/>
      <c r="F141" s="324">
        <v>154</v>
      </c>
      <c r="G141" s="324"/>
      <c r="H141" s="326">
        <v>6099</v>
      </c>
      <c r="I141" s="326"/>
      <c r="J141" s="329">
        <v>6098.96</v>
      </c>
      <c r="K141" s="329"/>
      <c r="L141" s="88"/>
      <c r="M141" s="88"/>
      <c r="N141" s="90">
        <v>6098.96</v>
      </c>
      <c r="O141" s="90">
        <v>0.04</v>
      </c>
      <c r="P141" s="330">
        <v>0.9999934415477947</v>
      </c>
      <c r="Q141" s="330"/>
      <c r="R141" s="330"/>
      <c r="S141" s="88"/>
      <c r="T141" s="88"/>
      <c r="U141" s="85"/>
    </row>
    <row r="142" spans="1:21" ht="9.75" customHeight="1">
      <c r="A142" s="85"/>
      <c r="B142" s="87" t="s">
        <v>209</v>
      </c>
      <c r="C142" s="87" t="s">
        <v>206</v>
      </c>
      <c r="D142" s="88"/>
      <c r="E142" s="88"/>
      <c r="F142" s="324">
        <v>28500</v>
      </c>
      <c r="G142" s="324"/>
      <c r="H142" s="326">
        <v>31869</v>
      </c>
      <c r="I142" s="326"/>
      <c r="J142" s="329">
        <v>31867.52</v>
      </c>
      <c r="K142" s="329"/>
      <c r="L142" s="88"/>
      <c r="M142" s="88"/>
      <c r="N142" s="90">
        <v>30523.52</v>
      </c>
      <c r="O142" s="90">
        <v>1.48</v>
      </c>
      <c r="P142" s="330">
        <v>0.957780915623333</v>
      </c>
      <c r="Q142" s="330"/>
      <c r="R142" s="330"/>
      <c r="S142" s="88"/>
      <c r="T142" s="88"/>
      <c r="U142" s="85"/>
    </row>
    <row r="143" spans="1:21" ht="9.75" customHeight="1">
      <c r="A143" s="85"/>
      <c r="B143" s="87" t="s">
        <v>210</v>
      </c>
      <c r="C143" s="87" t="s">
        <v>208</v>
      </c>
      <c r="D143" s="88"/>
      <c r="E143" s="88"/>
      <c r="F143" s="325" t="s">
        <v>8</v>
      </c>
      <c r="G143" s="325"/>
      <c r="H143" s="326">
        <v>2294</v>
      </c>
      <c r="I143" s="326"/>
      <c r="J143" s="329">
        <v>2293.79</v>
      </c>
      <c r="K143" s="329"/>
      <c r="L143" s="88"/>
      <c r="M143" s="88"/>
      <c r="N143" s="90">
        <v>2293.79</v>
      </c>
      <c r="O143" s="90">
        <v>0.21</v>
      </c>
      <c r="P143" s="330">
        <v>0.9999084568439407</v>
      </c>
      <c r="Q143" s="330"/>
      <c r="R143" s="330"/>
      <c r="S143" s="88"/>
      <c r="T143" s="88"/>
      <c r="U143" s="85"/>
    </row>
    <row r="144" spans="1:21" ht="9.75" customHeight="1">
      <c r="A144" s="85"/>
      <c r="B144" s="87" t="s">
        <v>101</v>
      </c>
      <c r="C144" s="87" t="s">
        <v>102</v>
      </c>
      <c r="D144" s="88"/>
      <c r="E144" s="88"/>
      <c r="F144" s="325" t="s">
        <v>8</v>
      </c>
      <c r="G144" s="325"/>
      <c r="H144" s="326">
        <v>4217</v>
      </c>
      <c r="I144" s="326"/>
      <c r="J144" s="329">
        <v>4216.8</v>
      </c>
      <c r="K144" s="329"/>
      <c r="L144" s="88"/>
      <c r="M144" s="88"/>
      <c r="N144" s="90">
        <v>4216.8</v>
      </c>
      <c r="O144" s="90">
        <v>0.2</v>
      </c>
      <c r="P144" s="330">
        <v>0.9999525729191369</v>
      </c>
      <c r="Q144" s="330"/>
      <c r="R144" s="330"/>
      <c r="S144" s="88"/>
      <c r="T144" s="88"/>
      <c r="U144" s="85"/>
    </row>
    <row r="145" spans="1:21" ht="9.75" customHeight="1">
      <c r="A145" s="85"/>
      <c r="B145" s="87" t="s">
        <v>475</v>
      </c>
      <c r="C145" s="87" t="s">
        <v>476</v>
      </c>
      <c r="D145" s="88"/>
      <c r="E145" s="88"/>
      <c r="F145" s="325" t="s">
        <v>8</v>
      </c>
      <c r="G145" s="325"/>
      <c r="H145" s="326">
        <v>43550</v>
      </c>
      <c r="I145" s="326"/>
      <c r="J145" s="329">
        <v>43550</v>
      </c>
      <c r="K145" s="329"/>
      <c r="L145" s="88"/>
      <c r="M145" s="88"/>
      <c r="N145" s="90">
        <v>43550</v>
      </c>
      <c r="O145" s="92" t="s">
        <v>8</v>
      </c>
      <c r="P145" s="330">
        <v>1</v>
      </c>
      <c r="Q145" s="330"/>
      <c r="R145" s="330"/>
      <c r="S145" s="88"/>
      <c r="T145" s="88"/>
      <c r="U145" s="85"/>
    </row>
    <row r="146" spans="1:21" ht="9.75" customHeight="1">
      <c r="A146" s="85"/>
      <c r="B146" s="87" t="s">
        <v>211</v>
      </c>
      <c r="C146" s="87" t="s">
        <v>212</v>
      </c>
      <c r="D146" s="88"/>
      <c r="E146" s="88"/>
      <c r="F146" s="324">
        <v>43550</v>
      </c>
      <c r="G146" s="324"/>
      <c r="H146" s="327" t="s">
        <v>8</v>
      </c>
      <c r="I146" s="327"/>
      <c r="J146" s="327" t="s">
        <v>8</v>
      </c>
      <c r="K146" s="327"/>
      <c r="L146" s="88"/>
      <c r="M146" s="88"/>
      <c r="N146" s="92" t="s">
        <v>8</v>
      </c>
      <c r="O146" s="92" t="s">
        <v>8</v>
      </c>
      <c r="P146" s="330">
        <v>0</v>
      </c>
      <c r="Q146" s="330"/>
      <c r="R146" s="330"/>
      <c r="S146" s="88"/>
      <c r="T146" s="88"/>
      <c r="U146" s="85"/>
    </row>
    <row r="147" spans="1:21" ht="9.75" customHeight="1">
      <c r="A147" s="85"/>
      <c r="B147" s="87" t="s">
        <v>213</v>
      </c>
      <c r="C147" s="87" t="s">
        <v>109</v>
      </c>
      <c r="D147" s="88"/>
      <c r="E147" s="88"/>
      <c r="F147" s="325" t="s">
        <v>8</v>
      </c>
      <c r="G147" s="325"/>
      <c r="H147" s="326">
        <v>111131</v>
      </c>
      <c r="I147" s="326"/>
      <c r="J147" s="329">
        <v>110029.77</v>
      </c>
      <c r="K147" s="329"/>
      <c r="L147" s="88"/>
      <c r="M147" s="88"/>
      <c r="N147" s="90">
        <v>110029.77</v>
      </c>
      <c r="O147" s="90">
        <v>1101.23</v>
      </c>
      <c r="P147" s="330">
        <v>0.9900907037640262</v>
      </c>
      <c r="Q147" s="330"/>
      <c r="R147" s="330"/>
      <c r="S147" s="88"/>
      <c r="T147" s="88"/>
      <c r="U147" s="85"/>
    </row>
    <row r="148" spans="1:21" ht="9.75" customHeight="1">
      <c r="A148" s="85"/>
      <c r="B148" s="87" t="s">
        <v>214</v>
      </c>
      <c r="C148" s="87" t="s">
        <v>111</v>
      </c>
      <c r="D148" s="88"/>
      <c r="E148" s="88"/>
      <c r="F148" s="325" t="s">
        <v>8</v>
      </c>
      <c r="G148" s="325"/>
      <c r="H148" s="326">
        <v>4240</v>
      </c>
      <c r="I148" s="326"/>
      <c r="J148" s="329">
        <v>4240</v>
      </c>
      <c r="K148" s="329"/>
      <c r="L148" s="88"/>
      <c r="M148" s="88"/>
      <c r="N148" s="90">
        <v>4240</v>
      </c>
      <c r="O148" s="92" t="s">
        <v>8</v>
      </c>
      <c r="P148" s="330">
        <v>1</v>
      </c>
      <c r="Q148" s="330"/>
      <c r="R148" s="330"/>
      <c r="S148" s="88"/>
      <c r="T148" s="88"/>
      <c r="U148" s="85"/>
    </row>
    <row r="149" spans="1:21" ht="9.75" customHeight="1">
      <c r="A149" s="85"/>
      <c r="B149" s="87" t="s">
        <v>108</v>
      </c>
      <c r="C149" s="87" t="s">
        <v>109</v>
      </c>
      <c r="D149" s="88"/>
      <c r="E149" s="88"/>
      <c r="F149" s="325" t="s">
        <v>8</v>
      </c>
      <c r="G149" s="325"/>
      <c r="H149" s="326">
        <v>261635</v>
      </c>
      <c r="I149" s="326"/>
      <c r="J149" s="329">
        <v>261633.11</v>
      </c>
      <c r="K149" s="329"/>
      <c r="L149" s="88"/>
      <c r="M149" s="88"/>
      <c r="N149" s="90">
        <v>261633.11</v>
      </c>
      <c r="O149" s="90">
        <v>1.89</v>
      </c>
      <c r="P149" s="330">
        <v>0.9999927761958454</v>
      </c>
      <c r="Q149" s="330"/>
      <c r="R149" s="330"/>
      <c r="S149" s="88"/>
      <c r="T149" s="88"/>
      <c r="U149" s="85"/>
    </row>
    <row r="150" spans="1:21" ht="9.75" customHeight="1">
      <c r="A150" s="85"/>
      <c r="B150" s="87" t="s">
        <v>110</v>
      </c>
      <c r="C150" s="87" t="s">
        <v>111</v>
      </c>
      <c r="D150" s="88"/>
      <c r="E150" s="88"/>
      <c r="F150" s="325" t="s">
        <v>8</v>
      </c>
      <c r="G150" s="325"/>
      <c r="H150" s="326">
        <v>45503</v>
      </c>
      <c r="I150" s="326"/>
      <c r="J150" s="329">
        <v>37402.4</v>
      </c>
      <c r="K150" s="329"/>
      <c r="L150" s="88"/>
      <c r="M150" s="88"/>
      <c r="N150" s="90">
        <v>37402.4</v>
      </c>
      <c r="O150" s="90">
        <v>8100.6</v>
      </c>
      <c r="P150" s="330">
        <v>0.8219765729732106</v>
      </c>
      <c r="Q150" s="330"/>
      <c r="R150" s="330"/>
      <c r="S150" s="88"/>
      <c r="T150" s="88"/>
      <c r="U150" s="85"/>
    </row>
    <row r="151" spans="1:21" ht="9.75" customHeight="1">
      <c r="A151" s="85"/>
      <c r="B151" s="87" t="s">
        <v>114</v>
      </c>
      <c r="C151" s="87" t="s">
        <v>115</v>
      </c>
      <c r="D151" s="88"/>
      <c r="E151" s="88"/>
      <c r="F151" s="325" t="s">
        <v>8</v>
      </c>
      <c r="G151" s="325"/>
      <c r="H151" s="326">
        <v>551927</v>
      </c>
      <c r="I151" s="326"/>
      <c r="J151" s="329">
        <v>89392.57</v>
      </c>
      <c r="K151" s="329"/>
      <c r="L151" s="88"/>
      <c r="M151" s="88"/>
      <c r="N151" s="90">
        <v>89392.57</v>
      </c>
      <c r="O151" s="90">
        <v>462534.43</v>
      </c>
      <c r="P151" s="330">
        <v>0.16196448080996217</v>
      </c>
      <c r="Q151" s="330"/>
      <c r="R151" s="330"/>
      <c r="S151" s="88"/>
      <c r="T151" s="88"/>
      <c r="U151" s="85"/>
    </row>
    <row r="152" spans="1:21" ht="9.75" customHeight="1">
      <c r="A152" s="85"/>
      <c r="B152" s="87" t="s">
        <v>116</v>
      </c>
      <c r="C152" s="87" t="s">
        <v>117</v>
      </c>
      <c r="D152" s="88"/>
      <c r="E152" s="88"/>
      <c r="F152" s="325" t="s">
        <v>8</v>
      </c>
      <c r="G152" s="325"/>
      <c r="H152" s="326">
        <v>221824</v>
      </c>
      <c r="I152" s="326"/>
      <c r="J152" s="329">
        <v>219973.05</v>
      </c>
      <c r="K152" s="329"/>
      <c r="L152" s="88"/>
      <c r="M152" s="88"/>
      <c r="N152" s="90">
        <v>184778.49</v>
      </c>
      <c r="O152" s="90">
        <v>1850.95</v>
      </c>
      <c r="P152" s="330">
        <v>0.8329959337132141</v>
      </c>
      <c r="Q152" s="330"/>
      <c r="R152" s="330"/>
      <c r="S152" s="88"/>
      <c r="T152" s="88"/>
      <c r="U152" s="85"/>
    </row>
    <row r="153" spans="1:21" ht="9.75" customHeight="1">
      <c r="A153" s="85"/>
      <c r="B153" s="292" t="s">
        <v>217</v>
      </c>
      <c r="C153" s="292"/>
      <c r="D153" s="13"/>
      <c r="E153" s="13"/>
      <c r="F153" s="282">
        <v>22037827</v>
      </c>
      <c r="G153" s="282"/>
      <c r="H153" s="282">
        <v>23965814</v>
      </c>
      <c r="I153" s="282"/>
      <c r="J153" s="283">
        <v>21179157.2</v>
      </c>
      <c r="K153" s="283"/>
      <c r="L153" s="14"/>
      <c r="M153" s="14"/>
      <c r="N153" s="15">
        <v>20780464.59</v>
      </c>
      <c r="O153" s="15">
        <v>2786656.8</v>
      </c>
      <c r="P153" s="277">
        <v>0.8670877855431908</v>
      </c>
      <c r="Q153" s="277"/>
      <c r="R153" s="277"/>
      <c r="S153" s="88"/>
      <c r="T153" s="88"/>
      <c r="U153" s="85"/>
    </row>
    <row r="154" spans="1:21" ht="9.75" customHeight="1">
      <c r="A154" s="85"/>
      <c r="B154" s="93"/>
      <c r="C154" s="93"/>
      <c r="D154" s="88"/>
      <c r="E154" s="88"/>
      <c r="F154" s="89"/>
      <c r="G154" s="89"/>
      <c r="H154" s="89"/>
      <c r="I154" s="89"/>
      <c r="J154" s="94"/>
      <c r="K154" s="94"/>
      <c r="L154" s="88"/>
      <c r="M154" s="88"/>
      <c r="N154" s="94"/>
      <c r="O154" s="94"/>
      <c r="P154" s="95"/>
      <c r="Q154" s="95"/>
      <c r="R154" s="95"/>
      <c r="S154" s="88"/>
      <c r="T154" s="88"/>
      <c r="U154" s="85"/>
    </row>
    <row r="155" spans="1:21" ht="9.75" customHeight="1">
      <c r="A155" s="85"/>
      <c r="B155" s="328" t="s">
        <v>218</v>
      </c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85"/>
    </row>
    <row r="156" spans="1:21" ht="9.75" customHeight="1">
      <c r="A156" s="85"/>
      <c r="B156" s="87" t="s">
        <v>93</v>
      </c>
      <c r="C156" s="87" t="s">
        <v>94</v>
      </c>
      <c r="D156" s="88"/>
      <c r="E156" s="88"/>
      <c r="F156" s="325" t="s">
        <v>8</v>
      </c>
      <c r="G156" s="325"/>
      <c r="H156" s="326">
        <v>1193</v>
      </c>
      <c r="I156" s="326"/>
      <c r="J156" s="327" t="s">
        <v>8</v>
      </c>
      <c r="K156" s="327"/>
      <c r="L156" s="88"/>
      <c r="M156" s="88"/>
      <c r="N156" s="92" t="s">
        <v>8</v>
      </c>
      <c r="O156" s="90">
        <v>1193</v>
      </c>
      <c r="P156" s="330">
        <v>0</v>
      </c>
      <c r="Q156" s="330"/>
      <c r="R156" s="330"/>
      <c r="S156" s="88"/>
      <c r="T156" s="88"/>
      <c r="U156" s="85"/>
    </row>
    <row r="157" spans="1:21" ht="9.75" customHeight="1">
      <c r="A157" s="85"/>
      <c r="B157" s="292" t="s">
        <v>219</v>
      </c>
      <c r="C157" s="292"/>
      <c r="D157" s="13"/>
      <c r="E157" s="13"/>
      <c r="F157" s="282" t="s">
        <v>8</v>
      </c>
      <c r="G157" s="282"/>
      <c r="H157" s="282">
        <v>1193</v>
      </c>
      <c r="I157" s="282"/>
      <c r="J157" s="283" t="s">
        <v>8</v>
      </c>
      <c r="K157" s="283"/>
      <c r="L157" s="14"/>
      <c r="M157" s="14"/>
      <c r="N157" s="15" t="s">
        <v>8</v>
      </c>
      <c r="O157" s="15">
        <v>1193</v>
      </c>
      <c r="P157" s="277">
        <v>0</v>
      </c>
      <c r="Q157" s="277"/>
      <c r="R157" s="277"/>
      <c r="S157" s="88"/>
      <c r="T157" s="88"/>
      <c r="U157" s="85"/>
    </row>
    <row r="158" spans="1:21" ht="9.75" customHeight="1">
      <c r="A158" s="85"/>
      <c r="B158" s="93"/>
      <c r="C158" s="93"/>
      <c r="D158" s="88"/>
      <c r="E158" s="88"/>
      <c r="F158" s="91"/>
      <c r="G158" s="91"/>
      <c r="H158" s="89"/>
      <c r="I158" s="89"/>
      <c r="J158" s="91"/>
      <c r="K158" s="91"/>
      <c r="L158" s="88"/>
      <c r="M158" s="88"/>
      <c r="N158" s="91"/>
      <c r="O158" s="94"/>
      <c r="P158" s="95"/>
      <c r="Q158" s="95"/>
      <c r="R158" s="95"/>
      <c r="S158" s="88"/>
      <c r="T158" s="88"/>
      <c r="U158" s="85"/>
    </row>
    <row r="159" spans="1:21" ht="9.75" customHeight="1">
      <c r="A159" s="85"/>
      <c r="B159" s="328" t="s">
        <v>220</v>
      </c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85"/>
    </row>
    <row r="160" spans="1:21" ht="9.75" customHeight="1">
      <c r="A160" s="85"/>
      <c r="B160" s="87" t="s">
        <v>106</v>
      </c>
      <c r="C160" s="87" t="s">
        <v>107</v>
      </c>
      <c r="D160" s="88"/>
      <c r="E160" s="88"/>
      <c r="F160" s="324">
        <v>10414004</v>
      </c>
      <c r="G160" s="324"/>
      <c r="H160" s="326">
        <v>15948941</v>
      </c>
      <c r="I160" s="326"/>
      <c r="J160" s="329">
        <v>11751914.2</v>
      </c>
      <c r="K160" s="329"/>
      <c r="L160" s="88"/>
      <c r="M160" s="88"/>
      <c r="N160" s="90">
        <v>5606492.22</v>
      </c>
      <c r="O160" s="90">
        <v>4197026.8</v>
      </c>
      <c r="P160" s="330">
        <v>0.35152755408650643</v>
      </c>
      <c r="Q160" s="330"/>
      <c r="R160" s="330"/>
      <c r="S160" s="88"/>
      <c r="T160" s="88"/>
      <c r="U160" s="85"/>
    </row>
    <row r="161" spans="1:21" ht="9.75" customHeight="1">
      <c r="A161" s="85"/>
      <c r="B161" s="87" t="s">
        <v>108</v>
      </c>
      <c r="C161" s="87" t="s">
        <v>109</v>
      </c>
      <c r="D161" s="88"/>
      <c r="E161" s="88"/>
      <c r="F161" s="325" t="s">
        <v>8</v>
      </c>
      <c r="G161" s="325"/>
      <c r="H161" s="326">
        <v>222958</v>
      </c>
      <c r="I161" s="326"/>
      <c r="J161" s="329">
        <v>222957.29</v>
      </c>
      <c r="K161" s="329"/>
      <c r="L161" s="88"/>
      <c r="M161" s="88"/>
      <c r="N161" s="90">
        <v>73859.83</v>
      </c>
      <c r="O161" s="90">
        <v>0.71</v>
      </c>
      <c r="P161" s="330">
        <v>0.3312723921097247</v>
      </c>
      <c r="Q161" s="330"/>
      <c r="R161" s="330"/>
      <c r="S161" s="88"/>
      <c r="T161" s="88"/>
      <c r="U161" s="85"/>
    </row>
    <row r="162" spans="1:21" ht="9.75" customHeight="1">
      <c r="A162" s="85"/>
      <c r="B162" s="87" t="s">
        <v>110</v>
      </c>
      <c r="C162" s="87" t="s">
        <v>111</v>
      </c>
      <c r="D162" s="88"/>
      <c r="E162" s="88"/>
      <c r="F162" s="324">
        <v>4873548</v>
      </c>
      <c r="G162" s="324"/>
      <c r="H162" s="327" t="s">
        <v>8</v>
      </c>
      <c r="I162" s="327"/>
      <c r="J162" s="327" t="s">
        <v>8</v>
      </c>
      <c r="K162" s="327"/>
      <c r="L162" s="88"/>
      <c r="M162" s="88"/>
      <c r="N162" s="92" t="s">
        <v>8</v>
      </c>
      <c r="O162" s="92" t="s">
        <v>8</v>
      </c>
      <c r="P162" s="330">
        <v>0</v>
      </c>
      <c r="Q162" s="330"/>
      <c r="R162" s="330"/>
      <c r="S162" s="88"/>
      <c r="T162" s="88"/>
      <c r="U162" s="85"/>
    </row>
    <row r="163" spans="1:21" ht="9.75" customHeight="1">
      <c r="A163" s="85"/>
      <c r="B163" s="87" t="s">
        <v>221</v>
      </c>
      <c r="C163" s="87" t="s">
        <v>222</v>
      </c>
      <c r="D163" s="88"/>
      <c r="E163" s="88"/>
      <c r="F163" s="324">
        <v>10000</v>
      </c>
      <c r="G163" s="324"/>
      <c r="H163" s="327" t="s">
        <v>8</v>
      </c>
      <c r="I163" s="327"/>
      <c r="J163" s="327" t="s">
        <v>8</v>
      </c>
      <c r="K163" s="327"/>
      <c r="L163" s="88"/>
      <c r="M163" s="88"/>
      <c r="N163" s="92" t="s">
        <v>8</v>
      </c>
      <c r="O163" s="92" t="s">
        <v>8</v>
      </c>
      <c r="P163" s="330">
        <v>0</v>
      </c>
      <c r="Q163" s="330"/>
      <c r="R163" s="330"/>
      <c r="S163" s="88"/>
      <c r="T163" s="88"/>
      <c r="U163" s="85"/>
    </row>
    <row r="164" spans="1:21" ht="9.75" customHeight="1">
      <c r="A164" s="85"/>
      <c r="B164" s="87" t="s">
        <v>114</v>
      </c>
      <c r="C164" s="87" t="s">
        <v>115</v>
      </c>
      <c r="D164" s="88"/>
      <c r="E164" s="88"/>
      <c r="F164" s="324">
        <v>3124811</v>
      </c>
      <c r="G164" s="324"/>
      <c r="H164" s="326">
        <v>914780</v>
      </c>
      <c r="I164" s="326"/>
      <c r="J164" s="329">
        <v>706804.22</v>
      </c>
      <c r="K164" s="329"/>
      <c r="L164" s="88"/>
      <c r="M164" s="88"/>
      <c r="N164" s="92" t="s">
        <v>8</v>
      </c>
      <c r="O164" s="90">
        <v>207975.78</v>
      </c>
      <c r="P164" s="330">
        <v>0</v>
      </c>
      <c r="Q164" s="330"/>
      <c r="R164" s="330"/>
      <c r="S164" s="88"/>
      <c r="T164" s="88"/>
      <c r="U164" s="85"/>
    </row>
    <row r="165" spans="1:21" ht="9.75" customHeight="1">
      <c r="A165" s="85"/>
      <c r="B165" s="87" t="s">
        <v>120</v>
      </c>
      <c r="C165" s="87" t="s">
        <v>121</v>
      </c>
      <c r="D165" s="88"/>
      <c r="E165" s="88"/>
      <c r="F165" s="324">
        <v>202124</v>
      </c>
      <c r="G165" s="324"/>
      <c r="H165" s="327" t="s">
        <v>8</v>
      </c>
      <c r="I165" s="327"/>
      <c r="J165" s="327" t="s">
        <v>8</v>
      </c>
      <c r="K165" s="327"/>
      <c r="L165" s="88"/>
      <c r="M165" s="88"/>
      <c r="N165" s="92" t="s">
        <v>8</v>
      </c>
      <c r="O165" s="92" t="s">
        <v>8</v>
      </c>
      <c r="P165" s="330">
        <v>0</v>
      </c>
      <c r="Q165" s="330"/>
      <c r="R165" s="330"/>
      <c r="S165" s="88"/>
      <c r="T165" s="88"/>
      <c r="U165" s="85"/>
    </row>
    <row r="166" spans="1:21" ht="9.75" customHeight="1">
      <c r="A166" s="85"/>
      <c r="B166" s="87" t="s">
        <v>122</v>
      </c>
      <c r="C166" s="87" t="s">
        <v>123</v>
      </c>
      <c r="D166" s="88"/>
      <c r="E166" s="88"/>
      <c r="F166" s="325" t="s">
        <v>8</v>
      </c>
      <c r="G166" s="325"/>
      <c r="H166" s="326">
        <v>384024</v>
      </c>
      <c r="I166" s="326"/>
      <c r="J166" s="329">
        <v>353227.37</v>
      </c>
      <c r="K166" s="329"/>
      <c r="L166" s="88"/>
      <c r="M166" s="88"/>
      <c r="N166" s="90">
        <v>326602.95</v>
      </c>
      <c r="O166" s="90">
        <v>30796.63</v>
      </c>
      <c r="P166" s="330">
        <v>0.8504753609149428</v>
      </c>
      <c r="Q166" s="330"/>
      <c r="R166" s="330"/>
      <c r="S166" s="88"/>
      <c r="T166" s="88"/>
      <c r="U166" s="85"/>
    </row>
    <row r="167" spans="1:21" ht="9.75" customHeight="1">
      <c r="A167" s="85"/>
      <c r="B167" s="87" t="s">
        <v>124</v>
      </c>
      <c r="C167" s="87" t="s">
        <v>125</v>
      </c>
      <c r="D167" s="88"/>
      <c r="E167" s="88"/>
      <c r="F167" s="325" t="s">
        <v>8</v>
      </c>
      <c r="G167" s="325"/>
      <c r="H167" s="326">
        <v>341746</v>
      </c>
      <c r="I167" s="326"/>
      <c r="J167" s="329">
        <v>330745.13</v>
      </c>
      <c r="K167" s="329"/>
      <c r="L167" s="88"/>
      <c r="M167" s="88"/>
      <c r="N167" s="90">
        <v>241429.13</v>
      </c>
      <c r="O167" s="90">
        <v>11000.87</v>
      </c>
      <c r="P167" s="330">
        <v>0.706457807845593</v>
      </c>
      <c r="Q167" s="330"/>
      <c r="R167" s="330"/>
      <c r="S167" s="88"/>
      <c r="T167" s="88"/>
      <c r="U167" s="85"/>
    </row>
    <row r="168" spans="1:21" ht="9.75" customHeight="1">
      <c r="A168" s="85"/>
      <c r="B168" s="292" t="s">
        <v>223</v>
      </c>
      <c r="C168" s="292"/>
      <c r="D168" s="13"/>
      <c r="E168" s="13"/>
      <c r="F168" s="282">
        <v>18624487</v>
      </c>
      <c r="G168" s="282"/>
      <c r="H168" s="282">
        <v>17812449</v>
      </c>
      <c r="I168" s="282"/>
      <c r="J168" s="283">
        <v>13365648.21</v>
      </c>
      <c r="K168" s="283"/>
      <c r="L168" s="14"/>
      <c r="M168" s="14"/>
      <c r="N168" s="15">
        <v>6248384.13</v>
      </c>
      <c r="O168" s="15">
        <v>4446800.79</v>
      </c>
      <c r="P168" s="277">
        <v>0.3507874818336322</v>
      </c>
      <c r="Q168" s="277"/>
      <c r="R168" s="277"/>
      <c r="S168" s="88"/>
      <c r="T168" s="88"/>
      <c r="U168" s="85"/>
    </row>
    <row r="169" spans="1:21" ht="9.75" customHeight="1">
      <c r="A169" s="85"/>
      <c r="B169" s="93"/>
      <c r="C169" s="93"/>
      <c r="D169" s="88"/>
      <c r="E169" s="88"/>
      <c r="F169" s="89"/>
      <c r="G169" s="89"/>
      <c r="H169" s="89"/>
      <c r="I169" s="89"/>
      <c r="J169" s="94"/>
      <c r="K169" s="94"/>
      <c r="L169" s="88"/>
      <c r="M169" s="88"/>
      <c r="N169" s="94"/>
      <c r="O169" s="94"/>
      <c r="P169" s="95"/>
      <c r="Q169" s="95"/>
      <c r="R169" s="95"/>
      <c r="S169" s="88"/>
      <c r="T169" s="88"/>
      <c r="U169" s="85"/>
    </row>
    <row r="170" spans="1:21" ht="9.75" customHeight="1">
      <c r="A170" s="85"/>
      <c r="B170" s="328" t="s">
        <v>486</v>
      </c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85"/>
    </row>
    <row r="171" spans="1:21" ht="9.75" customHeight="1">
      <c r="A171" s="85"/>
      <c r="B171" s="87" t="s">
        <v>106</v>
      </c>
      <c r="C171" s="87" t="s">
        <v>107</v>
      </c>
      <c r="D171" s="88"/>
      <c r="E171" s="88"/>
      <c r="F171" s="325" t="s">
        <v>8</v>
      </c>
      <c r="G171" s="325"/>
      <c r="H171" s="326">
        <v>362961</v>
      </c>
      <c r="I171" s="326"/>
      <c r="J171" s="329">
        <v>362960.59</v>
      </c>
      <c r="K171" s="329"/>
      <c r="L171" s="88"/>
      <c r="M171" s="88"/>
      <c r="N171" s="90">
        <v>362960.59</v>
      </c>
      <c r="O171" s="90">
        <v>0.41</v>
      </c>
      <c r="P171" s="330">
        <v>0.9999988704020543</v>
      </c>
      <c r="Q171" s="330"/>
      <c r="R171" s="330"/>
      <c r="S171" s="88"/>
      <c r="T171" s="88"/>
      <c r="U171" s="85"/>
    </row>
    <row r="172" spans="1:21" ht="9.75" customHeight="1">
      <c r="A172" s="85"/>
      <c r="B172" s="87" t="s">
        <v>108</v>
      </c>
      <c r="C172" s="87" t="s">
        <v>109</v>
      </c>
      <c r="D172" s="88"/>
      <c r="E172" s="88"/>
      <c r="F172" s="325" t="s">
        <v>8</v>
      </c>
      <c r="G172" s="325"/>
      <c r="H172" s="326">
        <v>1383249</v>
      </c>
      <c r="I172" s="326"/>
      <c r="J172" s="329">
        <v>1383248.5</v>
      </c>
      <c r="K172" s="329"/>
      <c r="L172" s="88"/>
      <c r="M172" s="88"/>
      <c r="N172" s="90">
        <v>993302.64</v>
      </c>
      <c r="O172" s="90">
        <v>0.5</v>
      </c>
      <c r="P172" s="330">
        <v>0.7180938789762363</v>
      </c>
      <c r="Q172" s="330"/>
      <c r="R172" s="330"/>
      <c r="S172" s="88"/>
      <c r="T172" s="88"/>
      <c r="U172" s="85"/>
    </row>
    <row r="173" spans="1:21" ht="9.75" customHeight="1">
      <c r="A173" s="85"/>
      <c r="B173" s="87" t="s">
        <v>110</v>
      </c>
      <c r="C173" s="87" t="s">
        <v>111</v>
      </c>
      <c r="D173" s="88"/>
      <c r="E173" s="88"/>
      <c r="F173" s="325" t="s">
        <v>8</v>
      </c>
      <c r="G173" s="325"/>
      <c r="H173" s="326">
        <v>248985</v>
      </c>
      <c r="I173" s="326"/>
      <c r="J173" s="329">
        <v>248984.73</v>
      </c>
      <c r="K173" s="329"/>
      <c r="L173" s="88"/>
      <c r="M173" s="88"/>
      <c r="N173" s="92" t="s">
        <v>8</v>
      </c>
      <c r="O173" s="90">
        <v>0.27</v>
      </c>
      <c r="P173" s="330">
        <v>0</v>
      </c>
      <c r="Q173" s="330"/>
      <c r="R173" s="330"/>
      <c r="S173" s="88"/>
      <c r="T173" s="88"/>
      <c r="U173" s="85"/>
    </row>
    <row r="174" spans="1:21" ht="9.75" customHeight="1">
      <c r="A174" s="85"/>
      <c r="B174" s="87" t="s">
        <v>124</v>
      </c>
      <c r="C174" s="87" t="s">
        <v>125</v>
      </c>
      <c r="D174" s="88"/>
      <c r="E174" s="88"/>
      <c r="F174" s="325" t="s">
        <v>8</v>
      </c>
      <c r="G174" s="325"/>
      <c r="H174" s="326">
        <v>69010</v>
      </c>
      <c r="I174" s="326"/>
      <c r="J174" s="329">
        <v>69009.87</v>
      </c>
      <c r="K174" s="329"/>
      <c r="L174" s="88"/>
      <c r="M174" s="88"/>
      <c r="N174" s="90">
        <v>69009.87</v>
      </c>
      <c r="O174" s="90">
        <v>0.13</v>
      </c>
      <c r="P174" s="330">
        <v>0.9999981162150413</v>
      </c>
      <c r="Q174" s="330"/>
      <c r="R174" s="330"/>
      <c r="S174" s="88"/>
      <c r="T174" s="88"/>
      <c r="U174" s="85"/>
    </row>
    <row r="175" spans="1:21" ht="9.75" customHeight="1">
      <c r="A175" s="85"/>
      <c r="B175" s="292" t="s">
        <v>492</v>
      </c>
      <c r="C175" s="292"/>
      <c r="D175" s="13"/>
      <c r="E175" s="13"/>
      <c r="F175" s="282" t="s">
        <v>8</v>
      </c>
      <c r="G175" s="282"/>
      <c r="H175" s="282">
        <v>2064205</v>
      </c>
      <c r="I175" s="282"/>
      <c r="J175" s="283">
        <v>2064203.69</v>
      </c>
      <c r="K175" s="283"/>
      <c r="L175" s="14"/>
      <c r="M175" s="14"/>
      <c r="N175" s="15">
        <v>1425273.1</v>
      </c>
      <c r="O175" s="15">
        <v>1.31</v>
      </c>
      <c r="P175" s="277">
        <v>0.6904707139068067</v>
      </c>
      <c r="Q175" s="277"/>
      <c r="R175" s="277"/>
      <c r="S175" s="88"/>
      <c r="T175" s="88"/>
      <c r="U175" s="85"/>
    </row>
    <row r="176" spans="1:21" ht="3" customHeight="1">
      <c r="A176" s="85"/>
      <c r="B176" s="278" t="s">
        <v>224</v>
      </c>
      <c r="C176" s="27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88"/>
      <c r="T176" s="88"/>
      <c r="U176" s="85"/>
    </row>
    <row r="177" spans="1:21" ht="9.75" customHeight="1">
      <c r="A177" s="85"/>
      <c r="B177" s="278"/>
      <c r="C177" s="278"/>
      <c r="D177" s="19"/>
      <c r="E177" s="19"/>
      <c r="F177" s="19"/>
      <c r="G177" s="20">
        <v>143457401</v>
      </c>
      <c r="H177" s="19"/>
      <c r="I177" s="20">
        <v>149557652</v>
      </c>
      <c r="J177" s="279">
        <v>136787613.88</v>
      </c>
      <c r="K177" s="279"/>
      <c r="L177" s="21"/>
      <c r="M177" s="21"/>
      <c r="N177" s="22">
        <v>128565650.91</v>
      </c>
      <c r="O177" s="21"/>
      <c r="P177" s="280">
        <v>0.859639404542136</v>
      </c>
      <c r="Q177" s="280"/>
      <c r="R177" s="280"/>
      <c r="S177" s="88"/>
      <c r="T177" s="88"/>
      <c r="U177" s="85"/>
    </row>
    <row r="178" spans="1:21" ht="1.5" customHeight="1">
      <c r="A178" s="85"/>
      <c r="B178" s="278"/>
      <c r="C178" s="27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88"/>
      <c r="T178" s="88"/>
      <c r="U178" s="85"/>
    </row>
  </sheetData>
  <sheetProtection/>
  <mergeCells count="653">
    <mergeCell ref="R6:S8"/>
    <mergeCell ref="B6:C8"/>
    <mergeCell ref="B1:S1"/>
    <mergeCell ref="B2:T2"/>
    <mergeCell ref="B3:T3"/>
    <mergeCell ref="B4:T4"/>
    <mergeCell ref="E6:G8"/>
    <mergeCell ref="I6:J8"/>
    <mergeCell ref="L6:L8"/>
    <mergeCell ref="N6:N8"/>
    <mergeCell ref="P6:P8"/>
    <mergeCell ref="P175:R175"/>
    <mergeCell ref="B176:C178"/>
    <mergeCell ref="J177:K177"/>
    <mergeCell ref="P177:R177"/>
    <mergeCell ref="B175:C175"/>
    <mergeCell ref="F175:G175"/>
    <mergeCell ref="H175:I175"/>
    <mergeCell ref="J175:K175"/>
    <mergeCell ref="P173:R173"/>
    <mergeCell ref="F174:G174"/>
    <mergeCell ref="H174:I174"/>
    <mergeCell ref="J174:K174"/>
    <mergeCell ref="P174:R174"/>
    <mergeCell ref="F173:G173"/>
    <mergeCell ref="H173:I173"/>
    <mergeCell ref="J173:K173"/>
    <mergeCell ref="P171:R171"/>
    <mergeCell ref="F172:G172"/>
    <mergeCell ref="H172:I172"/>
    <mergeCell ref="J172:K172"/>
    <mergeCell ref="P172:R172"/>
    <mergeCell ref="F171:G171"/>
    <mergeCell ref="H171:I171"/>
    <mergeCell ref="J171:K171"/>
    <mergeCell ref="P168:R168"/>
    <mergeCell ref="B170:T170"/>
    <mergeCell ref="P167:R167"/>
    <mergeCell ref="B168:C168"/>
    <mergeCell ref="F168:G168"/>
    <mergeCell ref="H168:I168"/>
    <mergeCell ref="J168:K168"/>
    <mergeCell ref="F167:G167"/>
    <mergeCell ref="H167:I167"/>
    <mergeCell ref="J167:K167"/>
    <mergeCell ref="P165:R165"/>
    <mergeCell ref="F166:G166"/>
    <mergeCell ref="H166:I166"/>
    <mergeCell ref="J166:K166"/>
    <mergeCell ref="P166:R166"/>
    <mergeCell ref="F165:G165"/>
    <mergeCell ref="H165:I165"/>
    <mergeCell ref="J165:K165"/>
    <mergeCell ref="P163:R163"/>
    <mergeCell ref="F164:G164"/>
    <mergeCell ref="H164:I164"/>
    <mergeCell ref="J164:K164"/>
    <mergeCell ref="P164:R164"/>
    <mergeCell ref="F163:G163"/>
    <mergeCell ref="H163:I163"/>
    <mergeCell ref="J163:K163"/>
    <mergeCell ref="P161:R161"/>
    <mergeCell ref="F162:G162"/>
    <mergeCell ref="H162:I162"/>
    <mergeCell ref="J162:K162"/>
    <mergeCell ref="P162:R162"/>
    <mergeCell ref="F161:G161"/>
    <mergeCell ref="H161:I161"/>
    <mergeCell ref="J161:K161"/>
    <mergeCell ref="F160:G160"/>
    <mergeCell ref="H160:I160"/>
    <mergeCell ref="J160:K160"/>
    <mergeCell ref="P160:R160"/>
    <mergeCell ref="P157:R157"/>
    <mergeCell ref="B159:T159"/>
    <mergeCell ref="B157:C157"/>
    <mergeCell ref="F157:G157"/>
    <mergeCell ref="H157:I157"/>
    <mergeCell ref="J157:K157"/>
    <mergeCell ref="F156:G156"/>
    <mergeCell ref="H156:I156"/>
    <mergeCell ref="J156:K156"/>
    <mergeCell ref="P156:R156"/>
    <mergeCell ref="P153:R153"/>
    <mergeCell ref="B155:T155"/>
    <mergeCell ref="B153:C153"/>
    <mergeCell ref="F153:G153"/>
    <mergeCell ref="H153:I153"/>
    <mergeCell ref="J153:K153"/>
    <mergeCell ref="P151:R151"/>
    <mergeCell ref="F152:G152"/>
    <mergeCell ref="H152:I152"/>
    <mergeCell ref="J152:K152"/>
    <mergeCell ref="P152:R152"/>
    <mergeCell ref="F151:G151"/>
    <mergeCell ref="H151:I151"/>
    <mergeCell ref="J151:K151"/>
    <mergeCell ref="P149:R149"/>
    <mergeCell ref="F150:G150"/>
    <mergeCell ref="H150:I150"/>
    <mergeCell ref="J150:K150"/>
    <mergeCell ref="P150:R150"/>
    <mergeCell ref="F149:G149"/>
    <mergeCell ref="H149:I149"/>
    <mergeCell ref="J149:K149"/>
    <mergeCell ref="P147:R147"/>
    <mergeCell ref="F148:G148"/>
    <mergeCell ref="H148:I148"/>
    <mergeCell ref="J148:K148"/>
    <mergeCell ref="P148:R148"/>
    <mergeCell ref="F147:G147"/>
    <mergeCell ref="H147:I147"/>
    <mergeCell ref="J147:K147"/>
    <mergeCell ref="P146:R146"/>
    <mergeCell ref="F146:G146"/>
    <mergeCell ref="H146:I146"/>
    <mergeCell ref="J146:K146"/>
    <mergeCell ref="P144:R144"/>
    <mergeCell ref="F145:G145"/>
    <mergeCell ref="H145:I145"/>
    <mergeCell ref="J145:K145"/>
    <mergeCell ref="P145:R145"/>
    <mergeCell ref="F144:G144"/>
    <mergeCell ref="H144:I144"/>
    <mergeCell ref="J144:K144"/>
    <mergeCell ref="P142:R142"/>
    <mergeCell ref="F143:G143"/>
    <mergeCell ref="H143:I143"/>
    <mergeCell ref="J143:K143"/>
    <mergeCell ref="P143:R143"/>
    <mergeCell ref="F142:G142"/>
    <mergeCell ref="H142:I142"/>
    <mergeCell ref="J142:K142"/>
    <mergeCell ref="P140:R140"/>
    <mergeCell ref="F141:G141"/>
    <mergeCell ref="H141:I141"/>
    <mergeCell ref="J141:K141"/>
    <mergeCell ref="P141:R141"/>
    <mergeCell ref="F140:G140"/>
    <mergeCell ref="H140:I140"/>
    <mergeCell ref="J140:K140"/>
    <mergeCell ref="P138:R138"/>
    <mergeCell ref="F139:G139"/>
    <mergeCell ref="H139:I139"/>
    <mergeCell ref="J139:K139"/>
    <mergeCell ref="P139:R139"/>
    <mergeCell ref="F138:G138"/>
    <mergeCell ref="H138:I138"/>
    <mergeCell ref="J138:K138"/>
    <mergeCell ref="J137:K137"/>
    <mergeCell ref="P137:R137"/>
    <mergeCell ref="P135:R135"/>
    <mergeCell ref="J136:K136"/>
    <mergeCell ref="P136:R136"/>
    <mergeCell ref="P134:R134"/>
    <mergeCell ref="J135:K135"/>
    <mergeCell ref="J134:K134"/>
    <mergeCell ref="P132:R132"/>
    <mergeCell ref="J133:K133"/>
    <mergeCell ref="P133:R133"/>
    <mergeCell ref="F132:G132"/>
    <mergeCell ref="J132:K132"/>
    <mergeCell ref="J131:K131"/>
    <mergeCell ref="P131:R131"/>
    <mergeCell ref="H132:I132"/>
    <mergeCell ref="F133:G133"/>
    <mergeCell ref="F131:G131"/>
    <mergeCell ref="J130:K130"/>
    <mergeCell ref="P130:R130"/>
    <mergeCell ref="J129:K129"/>
    <mergeCell ref="P129:R129"/>
    <mergeCell ref="J128:K128"/>
    <mergeCell ref="P128:R128"/>
    <mergeCell ref="P126:R126"/>
    <mergeCell ref="J127:K127"/>
    <mergeCell ref="P127:R127"/>
    <mergeCell ref="F126:G126"/>
    <mergeCell ref="J126:K126"/>
    <mergeCell ref="P124:R124"/>
    <mergeCell ref="J125:K125"/>
    <mergeCell ref="P125:R125"/>
    <mergeCell ref="F124:G124"/>
    <mergeCell ref="J124:K124"/>
    <mergeCell ref="J123:K123"/>
    <mergeCell ref="P123:R123"/>
    <mergeCell ref="J122:K122"/>
    <mergeCell ref="P122:R122"/>
    <mergeCell ref="J121:K121"/>
    <mergeCell ref="P121:R121"/>
    <mergeCell ref="J120:K120"/>
    <mergeCell ref="P120:R120"/>
    <mergeCell ref="J119:K119"/>
    <mergeCell ref="P119:R119"/>
    <mergeCell ref="J118:K118"/>
    <mergeCell ref="P118:R118"/>
    <mergeCell ref="J117:K117"/>
    <mergeCell ref="P117:R117"/>
    <mergeCell ref="J116:K116"/>
    <mergeCell ref="P116:R116"/>
    <mergeCell ref="J115:K115"/>
    <mergeCell ref="P115:R115"/>
    <mergeCell ref="J114:K114"/>
    <mergeCell ref="P114:R114"/>
    <mergeCell ref="J113:K113"/>
    <mergeCell ref="P113:R113"/>
    <mergeCell ref="J112:K112"/>
    <mergeCell ref="P112:R112"/>
    <mergeCell ref="J111:K111"/>
    <mergeCell ref="P111:R111"/>
    <mergeCell ref="J110:K110"/>
    <mergeCell ref="P110:R110"/>
    <mergeCell ref="J109:K109"/>
    <mergeCell ref="P109:R109"/>
    <mergeCell ref="J108:K108"/>
    <mergeCell ref="P108:R108"/>
    <mergeCell ref="J107:K107"/>
    <mergeCell ref="P107:R107"/>
    <mergeCell ref="J106:K106"/>
    <mergeCell ref="P106:R106"/>
    <mergeCell ref="J105:K105"/>
    <mergeCell ref="P105:R105"/>
    <mergeCell ref="J104:K104"/>
    <mergeCell ref="P104:R104"/>
    <mergeCell ref="J103:K103"/>
    <mergeCell ref="P103:R103"/>
    <mergeCell ref="J102:K102"/>
    <mergeCell ref="P102:R102"/>
    <mergeCell ref="J101:K101"/>
    <mergeCell ref="P101:R101"/>
    <mergeCell ref="J100:K100"/>
    <mergeCell ref="P100:R100"/>
    <mergeCell ref="J99:K99"/>
    <mergeCell ref="P99:R99"/>
    <mergeCell ref="J98:K98"/>
    <mergeCell ref="P98:R98"/>
    <mergeCell ref="J97:K97"/>
    <mergeCell ref="P97:R97"/>
    <mergeCell ref="J96:K96"/>
    <mergeCell ref="P96:R96"/>
    <mergeCell ref="J95:K95"/>
    <mergeCell ref="P95:R95"/>
    <mergeCell ref="J94:K94"/>
    <mergeCell ref="P94:R94"/>
    <mergeCell ref="J93:K93"/>
    <mergeCell ref="P93:R93"/>
    <mergeCell ref="J92:K92"/>
    <mergeCell ref="P92:R92"/>
    <mergeCell ref="J91:K91"/>
    <mergeCell ref="P91:R91"/>
    <mergeCell ref="J90:K90"/>
    <mergeCell ref="P90:R90"/>
    <mergeCell ref="J89:K89"/>
    <mergeCell ref="P89:R89"/>
    <mergeCell ref="J88:K88"/>
    <mergeCell ref="P88:R88"/>
    <mergeCell ref="J87:K87"/>
    <mergeCell ref="P87:R87"/>
    <mergeCell ref="J86:K86"/>
    <mergeCell ref="P86:R86"/>
    <mergeCell ref="J85:K85"/>
    <mergeCell ref="P85:R85"/>
    <mergeCell ref="J84:K84"/>
    <mergeCell ref="P84:R84"/>
    <mergeCell ref="J83:K83"/>
    <mergeCell ref="P83:R83"/>
    <mergeCell ref="J82:K82"/>
    <mergeCell ref="P82:R82"/>
    <mergeCell ref="J81:K81"/>
    <mergeCell ref="P81:R81"/>
    <mergeCell ref="J80:K80"/>
    <mergeCell ref="P80:R80"/>
    <mergeCell ref="J79:K79"/>
    <mergeCell ref="P79:R79"/>
    <mergeCell ref="J78:K78"/>
    <mergeCell ref="P78:R78"/>
    <mergeCell ref="J77:K77"/>
    <mergeCell ref="P77:R77"/>
    <mergeCell ref="J76:K76"/>
    <mergeCell ref="P76:R76"/>
    <mergeCell ref="J75:K75"/>
    <mergeCell ref="P75:R75"/>
    <mergeCell ref="J74:K74"/>
    <mergeCell ref="P74:R74"/>
    <mergeCell ref="J73:K73"/>
    <mergeCell ref="P73:R73"/>
    <mergeCell ref="J72:K72"/>
    <mergeCell ref="P72:R72"/>
    <mergeCell ref="J69:K69"/>
    <mergeCell ref="P69:R69"/>
    <mergeCell ref="J68:K68"/>
    <mergeCell ref="P68:R68"/>
    <mergeCell ref="J67:K67"/>
    <mergeCell ref="P67:R67"/>
    <mergeCell ref="J66:K66"/>
    <mergeCell ref="P66:R66"/>
    <mergeCell ref="J65:K65"/>
    <mergeCell ref="P65:R65"/>
    <mergeCell ref="J64:K64"/>
    <mergeCell ref="P64:R64"/>
    <mergeCell ref="J63:K63"/>
    <mergeCell ref="P63:R63"/>
    <mergeCell ref="J62:K62"/>
    <mergeCell ref="P62:R62"/>
    <mergeCell ref="J61:K61"/>
    <mergeCell ref="P61:R61"/>
    <mergeCell ref="J60:K60"/>
    <mergeCell ref="P60:R60"/>
    <mergeCell ref="J59:K59"/>
    <mergeCell ref="P59:R59"/>
    <mergeCell ref="J58:K58"/>
    <mergeCell ref="P58:R58"/>
    <mergeCell ref="P56:R56"/>
    <mergeCell ref="J57:K57"/>
    <mergeCell ref="P57:R57"/>
    <mergeCell ref="P55:R55"/>
    <mergeCell ref="J56:K56"/>
    <mergeCell ref="J55:K55"/>
    <mergeCell ref="P53:R53"/>
    <mergeCell ref="J54:K54"/>
    <mergeCell ref="P54:R54"/>
    <mergeCell ref="F53:G53"/>
    <mergeCell ref="J53:K53"/>
    <mergeCell ref="J52:K52"/>
    <mergeCell ref="P52:R52"/>
    <mergeCell ref="H53:I53"/>
    <mergeCell ref="F52:G52"/>
    <mergeCell ref="H52:I52"/>
    <mergeCell ref="J51:K51"/>
    <mergeCell ref="P51:R51"/>
    <mergeCell ref="J50:K50"/>
    <mergeCell ref="P50:R50"/>
    <mergeCell ref="J49:K49"/>
    <mergeCell ref="P49:R49"/>
    <mergeCell ref="J48:K48"/>
    <mergeCell ref="P48:R48"/>
    <mergeCell ref="J47:K47"/>
    <mergeCell ref="P47:R47"/>
    <mergeCell ref="J46:K46"/>
    <mergeCell ref="P46:R46"/>
    <mergeCell ref="J45:K45"/>
    <mergeCell ref="P45:R45"/>
    <mergeCell ref="J44:K44"/>
    <mergeCell ref="P44:R44"/>
    <mergeCell ref="J43:K43"/>
    <mergeCell ref="P43:R43"/>
    <mergeCell ref="J42:K42"/>
    <mergeCell ref="P42:R42"/>
    <mergeCell ref="J41:K41"/>
    <mergeCell ref="P41:R41"/>
    <mergeCell ref="J40:K40"/>
    <mergeCell ref="P40:R40"/>
    <mergeCell ref="J39:K39"/>
    <mergeCell ref="P39:R39"/>
    <mergeCell ref="J38:K38"/>
    <mergeCell ref="P38:R38"/>
    <mergeCell ref="J37:K37"/>
    <mergeCell ref="P37:R37"/>
    <mergeCell ref="J36:K36"/>
    <mergeCell ref="P36:R36"/>
    <mergeCell ref="J35:K35"/>
    <mergeCell ref="P35:R35"/>
    <mergeCell ref="J34:K34"/>
    <mergeCell ref="P34:R34"/>
    <mergeCell ref="J33:K33"/>
    <mergeCell ref="P33:R33"/>
    <mergeCell ref="J32:K32"/>
    <mergeCell ref="P32:R32"/>
    <mergeCell ref="J31:K31"/>
    <mergeCell ref="P31:R31"/>
    <mergeCell ref="J30:K30"/>
    <mergeCell ref="P30:R30"/>
    <mergeCell ref="J29:K29"/>
    <mergeCell ref="P29:R29"/>
    <mergeCell ref="J28:K28"/>
    <mergeCell ref="P28:R28"/>
    <mergeCell ref="J27:K27"/>
    <mergeCell ref="P27:R27"/>
    <mergeCell ref="J26:K26"/>
    <mergeCell ref="P26:R26"/>
    <mergeCell ref="J25:K25"/>
    <mergeCell ref="P25:R25"/>
    <mergeCell ref="J24:K24"/>
    <mergeCell ref="P24:R24"/>
    <mergeCell ref="J23:K23"/>
    <mergeCell ref="P23:R23"/>
    <mergeCell ref="J22:K22"/>
    <mergeCell ref="P22:R22"/>
    <mergeCell ref="J21:K21"/>
    <mergeCell ref="P21:R21"/>
    <mergeCell ref="J20:K20"/>
    <mergeCell ref="P20:R20"/>
    <mergeCell ref="J19:K19"/>
    <mergeCell ref="P19:R19"/>
    <mergeCell ref="J18:K18"/>
    <mergeCell ref="P18:R18"/>
    <mergeCell ref="J17:K17"/>
    <mergeCell ref="P17:R17"/>
    <mergeCell ref="J16:K16"/>
    <mergeCell ref="P16:R16"/>
    <mergeCell ref="J15:K15"/>
    <mergeCell ref="P15:R15"/>
    <mergeCell ref="J14:K14"/>
    <mergeCell ref="P14:R14"/>
    <mergeCell ref="J13:K13"/>
    <mergeCell ref="P13:R13"/>
    <mergeCell ref="J12:K12"/>
    <mergeCell ref="P12:R12"/>
    <mergeCell ref="J11:K11"/>
    <mergeCell ref="P11:R11"/>
    <mergeCell ref="B9:C9"/>
    <mergeCell ref="H49:I49"/>
    <mergeCell ref="H40:I40"/>
    <mergeCell ref="H18:I18"/>
    <mergeCell ref="H20:I20"/>
    <mergeCell ref="H22:I22"/>
    <mergeCell ref="B10:T10"/>
    <mergeCell ref="H112:I112"/>
    <mergeCell ref="H114:I114"/>
    <mergeCell ref="H116:I116"/>
    <mergeCell ref="H118:I118"/>
    <mergeCell ref="H120:I120"/>
    <mergeCell ref="H93:I93"/>
    <mergeCell ref="H95:I95"/>
    <mergeCell ref="H97:I97"/>
    <mergeCell ref="H98:I98"/>
    <mergeCell ref="H87:I87"/>
    <mergeCell ref="H89:I89"/>
    <mergeCell ref="F89:G89"/>
    <mergeCell ref="F88:G88"/>
    <mergeCell ref="H88:I88"/>
    <mergeCell ref="F87:G87"/>
    <mergeCell ref="H133:I133"/>
    <mergeCell ref="H69:I69"/>
    <mergeCell ref="H73:I73"/>
    <mergeCell ref="H75:I75"/>
    <mergeCell ref="H77:I77"/>
    <mergeCell ref="H79:I79"/>
    <mergeCell ref="B71:T71"/>
    <mergeCell ref="F77:G77"/>
    <mergeCell ref="F76:G76"/>
    <mergeCell ref="H76:I76"/>
    <mergeCell ref="H131:I131"/>
    <mergeCell ref="H56:I56"/>
    <mergeCell ref="H58:I58"/>
    <mergeCell ref="H60:I60"/>
    <mergeCell ref="H62:I62"/>
    <mergeCell ref="H65:I65"/>
    <mergeCell ref="H67:I67"/>
    <mergeCell ref="H91:I91"/>
    <mergeCell ref="H122:I122"/>
    <mergeCell ref="H100:I100"/>
    <mergeCell ref="F137:G137"/>
    <mergeCell ref="H137:I137"/>
    <mergeCell ref="F136:G136"/>
    <mergeCell ref="H134:I134"/>
    <mergeCell ref="F135:G135"/>
    <mergeCell ref="H135:I135"/>
    <mergeCell ref="F134:G134"/>
    <mergeCell ref="H136:I136"/>
    <mergeCell ref="F130:G130"/>
    <mergeCell ref="H130:I130"/>
    <mergeCell ref="F129:G129"/>
    <mergeCell ref="H127:I127"/>
    <mergeCell ref="F128:G128"/>
    <mergeCell ref="H128:I128"/>
    <mergeCell ref="H129:I129"/>
    <mergeCell ref="H126:I126"/>
    <mergeCell ref="F127:G127"/>
    <mergeCell ref="H124:I124"/>
    <mergeCell ref="F125:G125"/>
    <mergeCell ref="H125:I125"/>
    <mergeCell ref="F123:G123"/>
    <mergeCell ref="H123:I123"/>
    <mergeCell ref="F122:G122"/>
    <mergeCell ref="F121:G121"/>
    <mergeCell ref="H121:I121"/>
    <mergeCell ref="F120:G120"/>
    <mergeCell ref="F119:G119"/>
    <mergeCell ref="H119:I119"/>
    <mergeCell ref="F118:G118"/>
    <mergeCell ref="F117:G117"/>
    <mergeCell ref="H117:I117"/>
    <mergeCell ref="F116:G116"/>
    <mergeCell ref="F115:G115"/>
    <mergeCell ref="H115:I115"/>
    <mergeCell ref="F114:G114"/>
    <mergeCell ref="F113:G113"/>
    <mergeCell ref="H113:I113"/>
    <mergeCell ref="F112:G112"/>
    <mergeCell ref="F111:G111"/>
    <mergeCell ref="H111:I111"/>
    <mergeCell ref="F110:G110"/>
    <mergeCell ref="F109:G109"/>
    <mergeCell ref="H109:I109"/>
    <mergeCell ref="F108:G108"/>
    <mergeCell ref="F107:G107"/>
    <mergeCell ref="H107:I107"/>
    <mergeCell ref="H108:I108"/>
    <mergeCell ref="H110:I110"/>
    <mergeCell ref="F106:G106"/>
    <mergeCell ref="F105:G105"/>
    <mergeCell ref="H105:I105"/>
    <mergeCell ref="F104:G104"/>
    <mergeCell ref="F103:G103"/>
    <mergeCell ref="H103:I103"/>
    <mergeCell ref="H104:I104"/>
    <mergeCell ref="H106:I106"/>
    <mergeCell ref="F102:G102"/>
    <mergeCell ref="F101:G101"/>
    <mergeCell ref="H101:I101"/>
    <mergeCell ref="F100:G100"/>
    <mergeCell ref="F99:G99"/>
    <mergeCell ref="H99:I99"/>
    <mergeCell ref="H102:I102"/>
    <mergeCell ref="F98:G98"/>
    <mergeCell ref="F97:G97"/>
    <mergeCell ref="F96:G96"/>
    <mergeCell ref="H96:I96"/>
    <mergeCell ref="F95:G95"/>
    <mergeCell ref="F94:G94"/>
    <mergeCell ref="H94:I94"/>
    <mergeCell ref="F93:G93"/>
    <mergeCell ref="F92:G92"/>
    <mergeCell ref="H92:I92"/>
    <mergeCell ref="F91:G91"/>
    <mergeCell ref="F90:G90"/>
    <mergeCell ref="H90:I90"/>
    <mergeCell ref="F86:G86"/>
    <mergeCell ref="H86:I86"/>
    <mergeCell ref="F85:G85"/>
    <mergeCell ref="F84:G84"/>
    <mergeCell ref="H84:I84"/>
    <mergeCell ref="F83:G83"/>
    <mergeCell ref="H83:I83"/>
    <mergeCell ref="H85:I85"/>
    <mergeCell ref="F82:G82"/>
    <mergeCell ref="H82:I82"/>
    <mergeCell ref="F81:G81"/>
    <mergeCell ref="F80:G80"/>
    <mergeCell ref="H80:I80"/>
    <mergeCell ref="F79:G79"/>
    <mergeCell ref="H81:I81"/>
    <mergeCell ref="F78:G78"/>
    <mergeCell ref="H78:I78"/>
    <mergeCell ref="F74:G74"/>
    <mergeCell ref="H74:I74"/>
    <mergeCell ref="F73:G73"/>
    <mergeCell ref="F72:G72"/>
    <mergeCell ref="H72:I72"/>
    <mergeCell ref="F75:G75"/>
    <mergeCell ref="F69:G69"/>
    <mergeCell ref="B69:C69"/>
    <mergeCell ref="F68:G68"/>
    <mergeCell ref="H68:I68"/>
    <mergeCell ref="F67:G67"/>
    <mergeCell ref="F66:G66"/>
    <mergeCell ref="H66:I66"/>
    <mergeCell ref="F65:G65"/>
    <mergeCell ref="F64:G64"/>
    <mergeCell ref="H64:I64"/>
    <mergeCell ref="F63:G63"/>
    <mergeCell ref="H63:I63"/>
    <mergeCell ref="F62:G62"/>
    <mergeCell ref="F61:G61"/>
    <mergeCell ref="H61:I61"/>
    <mergeCell ref="F60:G60"/>
    <mergeCell ref="F59:G59"/>
    <mergeCell ref="H59:I59"/>
    <mergeCell ref="F58:G58"/>
    <mergeCell ref="F57:G57"/>
    <mergeCell ref="H57:I57"/>
    <mergeCell ref="F56:G56"/>
    <mergeCell ref="H54:I54"/>
    <mergeCell ref="F55:G55"/>
    <mergeCell ref="H55:I55"/>
    <mergeCell ref="F54:G54"/>
    <mergeCell ref="F51:G51"/>
    <mergeCell ref="F50:G50"/>
    <mergeCell ref="H50:I50"/>
    <mergeCell ref="F49:G49"/>
    <mergeCell ref="F48:G48"/>
    <mergeCell ref="F47:G47"/>
    <mergeCell ref="H47:I47"/>
    <mergeCell ref="H51:I51"/>
    <mergeCell ref="H48:I48"/>
    <mergeCell ref="F46:G46"/>
    <mergeCell ref="F45:G45"/>
    <mergeCell ref="H45:I45"/>
    <mergeCell ref="F44:G44"/>
    <mergeCell ref="F43:G43"/>
    <mergeCell ref="H43:I43"/>
    <mergeCell ref="H44:I44"/>
    <mergeCell ref="H46:I46"/>
    <mergeCell ref="F42:G42"/>
    <mergeCell ref="F41:G41"/>
    <mergeCell ref="H41:I41"/>
    <mergeCell ref="F40:G40"/>
    <mergeCell ref="F39:G39"/>
    <mergeCell ref="H39:I39"/>
    <mergeCell ref="H42:I42"/>
    <mergeCell ref="F38:G38"/>
    <mergeCell ref="F37:G37"/>
    <mergeCell ref="H37:I37"/>
    <mergeCell ref="F36:G36"/>
    <mergeCell ref="F35:G35"/>
    <mergeCell ref="H35:I35"/>
    <mergeCell ref="H36:I36"/>
    <mergeCell ref="H38:I38"/>
    <mergeCell ref="F34:G34"/>
    <mergeCell ref="F33:G33"/>
    <mergeCell ref="H33:I33"/>
    <mergeCell ref="F32:G32"/>
    <mergeCell ref="F31:G31"/>
    <mergeCell ref="H31:I31"/>
    <mergeCell ref="H32:I32"/>
    <mergeCell ref="H34:I34"/>
    <mergeCell ref="F30:G30"/>
    <mergeCell ref="F29:G29"/>
    <mergeCell ref="H29:I29"/>
    <mergeCell ref="F28:G28"/>
    <mergeCell ref="F27:G27"/>
    <mergeCell ref="H27:I27"/>
    <mergeCell ref="H28:I28"/>
    <mergeCell ref="H30:I30"/>
    <mergeCell ref="F26:G26"/>
    <mergeCell ref="F25:G25"/>
    <mergeCell ref="H25:I25"/>
    <mergeCell ref="F24:G24"/>
    <mergeCell ref="F23:G23"/>
    <mergeCell ref="H23:I23"/>
    <mergeCell ref="H24:I24"/>
    <mergeCell ref="H26:I26"/>
    <mergeCell ref="F22:G22"/>
    <mergeCell ref="F21:G21"/>
    <mergeCell ref="H21:I21"/>
    <mergeCell ref="F20:G20"/>
    <mergeCell ref="F19:G19"/>
    <mergeCell ref="H19:I19"/>
    <mergeCell ref="F18:G18"/>
    <mergeCell ref="F17:G17"/>
    <mergeCell ref="H17:I17"/>
    <mergeCell ref="F16:G16"/>
    <mergeCell ref="F15:G15"/>
    <mergeCell ref="H15:I15"/>
    <mergeCell ref="H16:I16"/>
    <mergeCell ref="F14:G14"/>
    <mergeCell ref="F13:G13"/>
    <mergeCell ref="H13:I13"/>
    <mergeCell ref="F12:G12"/>
    <mergeCell ref="F11:G11"/>
    <mergeCell ref="H11:I11"/>
    <mergeCell ref="H12:I12"/>
    <mergeCell ref="H14:I14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="77" zoomScaleNormal="77" zoomScalePageLayoutView="0" workbookViewId="0" topLeftCell="A1">
      <selection activeCell="A1" sqref="A1:G1"/>
    </sheetView>
  </sheetViews>
  <sheetFormatPr defaultColWidth="11.421875" defaultRowHeight="12.75"/>
  <cols>
    <col min="1" max="1" width="10.8515625" style="0" customWidth="1"/>
    <col min="2" max="2" width="55.8515625" style="0" customWidth="1"/>
    <col min="3" max="3" width="19.57421875" style="0" customWidth="1"/>
    <col min="6" max="6" width="15.57421875" style="0" customWidth="1"/>
  </cols>
  <sheetData>
    <row r="1" spans="1:7" ht="12.75">
      <c r="A1" s="276" t="s">
        <v>506</v>
      </c>
      <c r="B1" s="276"/>
      <c r="C1" s="276"/>
      <c r="D1" s="276"/>
      <c r="E1" s="276"/>
      <c r="F1" s="276"/>
      <c r="G1" s="276"/>
    </row>
    <row r="2" spans="1:7" ht="12">
      <c r="A2" s="335" t="s">
        <v>505</v>
      </c>
      <c r="B2" s="335"/>
      <c r="C2" s="335"/>
      <c r="D2" s="335"/>
      <c r="E2" s="335"/>
      <c r="F2" s="335"/>
      <c r="G2" s="335"/>
    </row>
    <row r="3" spans="1:7" ht="12">
      <c r="A3" s="335" t="s">
        <v>494</v>
      </c>
      <c r="B3" s="335"/>
      <c r="C3" s="335"/>
      <c r="D3" s="335"/>
      <c r="E3" s="335"/>
      <c r="F3" s="335"/>
      <c r="G3" s="335"/>
    </row>
    <row r="4" spans="1:7" ht="12.75" thickBot="1">
      <c r="A4" s="336" t="s">
        <v>495</v>
      </c>
      <c r="B4" s="336"/>
      <c r="C4" s="336"/>
      <c r="D4" s="336"/>
      <c r="E4" s="336"/>
      <c r="F4" s="336"/>
      <c r="G4" s="336"/>
    </row>
    <row r="5" spans="1:7" ht="45" customHeight="1" thickBot="1">
      <c r="A5" s="96" t="s">
        <v>432</v>
      </c>
      <c r="B5" s="97" t="s">
        <v>433</v>
      </c>
      <c r="C5" s="96" t="s">
        <v>434</v>
      </c>
      <c r="D5" s="96" t="s">
        <v>435</v>
      </c>
      <c r="E5" s="96" t="s">
        <v>436</v>
      </c>
      <c r="F5" s="96" t="s">
        <v>437</v>
      </c>
      <c r="G5" s="96" t="s">
        <v>438</v>
      </c>
    </row>
    <row r="6" spans="1:7" ht="19.5">
      <c r="A6" s="98">
        <v>1</v>
      </c>
      <c r="B6" s="99" t="s">
        <v>439</v>
      </c>
      <c r="C6" s="100" t="s">
        <v>442</v>
      </c>
      <c r="D6" s="101">
        <v>202124</v>
      </c>
      <c r="E6" s="102">
        <v>0</v>
      </c>
      <c r="F6" s="102">
        <v>0</v>
      </c>
      <c r="G6" s="103"/>
    </row>
    <row r="7" spans="1:7" ht="36" customHeight="1">
      <c r="A7" s="98">
        <v>2</v>
      </c>
      <c r="B7" s="99" t="s">
        <v>441</v>
      </c>
      <c r="C7" s="100" t="s">
        <v>442</v>
      </c>
      <c r="D7" s="102">
        <v>0</v>
      </c>
      <c r="E7" s="101">
        <v>443186</v>
      </c>
      <c r="F7" s="101">
        <v>443186</v>
      </c>
      <c r="G7" s="104">
        <v>1</v>
      </c>
    </row>
    <row r="8" spans="1:7" ht="48.75" customHeight="1">
      <c r="A8" s="98">
        <v>3</v>
      </c>
      <c r="B8" s="99" t="s">
        <v>449</v>
      </c>
      <c r="C8" s="100" t="s">
        <v>442</v>
      </c>
      <c r="D8" s="101">
        <v>20000</v>
      </c>
      <c r="E8" s="101">
        <v>20000</v>
      </c>
      <c r="F8" s="102">
        <v>0</v>
      </c>
      <c r="G8" s="104">
        <v>0</v>
      </c>
    </row>
    <row r="9" spans="1:7" ht="57.75" customHeight="1">
      <c r="A9" s="98">
        <v>4</v>
      </c>
      <c r="B9" s="99" t="s">
        <v>453</v>
      </c>
      <c r="C9" s="100" t="s">
        <v>442</v>
      </c>
      <c r="D9" s="102">
        <v>0</v>
      </c>
      <c r="E9" s="101">
        <v>53367</v>
      </c>
      <c r="F9" s="101">
        <v>53366</v>
      </c>
      <c r="G9" s="104">
        <v>1</v>
      </c>
    </row>
    <row r="10" spans="1:7" ht="34.5" customHeight="1">
      <c r="A10" s="98">
        <v>5</v>
      </c>
      <c r="B10" s="99" t="s">
        <v>456</v>
      </c>
      <c r="C10" s="100" t="s">
        <v>442</v>
      </c>
      <c r="D10" s="101">
        <v>2234211</v>
      </c>
      <c r="E10" s="101">
        <v>4351034</v>
      </c>
      <c r="F10" s="101">
        <v>35463</v>
      </c>
      <c r="G10" s="104">
        <v>0.008</v>
      </c>
    </row>
    <row r="11" spans="1:7" ht="43.5" customHeight="1">
      <c r="A11" s="98">
        <v>6</v>
      </c>
      <c r="B11" s="334" t="s">
        <v>457</v>
      </c>
      <c r="C11" s="100" t="s">
        <v>440</v>
      </c>
      <c r="D11" s="101">
        <v>448256</v>
      </c>
      <c r="E11" s="102">
        <v>0</v>
      </c>
      <c r="F11" s="102">
        <v>0</v>
      </c>
      <c r="G11" s="103"/>
    </row>
    <row r="12" spans="1:7" ht="19.5">
      <c r="A12" s="98"/>
      <c r="B12" s="334"/>
      <c r="C12" s="100" t="s">
        <v>442</v>
      </c>
      <c r="D12" s="101">
        <v>3636291</v>
      </c>
      <c r="E12" s="101">
        <v>2617765</v>
      </c>
      <c r="F12" s="101">
        <v>61792</v>
      </c>
      <c r="G12" s="104">
        <v>0.024</v>
      </c>
    </row>
    <row r="13" spans="1:7" ht="30" customHeight="1">
      <c r="A13" s="98">
        <v>7</v>
      </c>
      <c r="B13" s="99" t="s">
        <v>458</v>
      </c>
      <c r="C13" s="100" t="s">
        <v>442</v>
      </c>
      <c r="D13" s="102">
        <v>0</v>
      </c>
      <c r="E13" s="101">
        <v>222958</v>
      </c>
      <c r="F13" s="101">
        <v>222957</v>
      </c>
      <c r="G13" s="104">
        <v>1</v>
      </c>
    </row>
    <row r="14" spans="1:7" ht="30" customHeight="1">
      <c r="A14" s="98">
        <v>8</v>
      </c>
      <c r="B14" s="334" t="s">
        <v>459</v>
      </c>
      <c r="C14" s="100" t="s">
        <v>440</v>
      </c>
      <c r="D14" s="102">
        <v>0</v>
      </c>
      <c r="E14" s="101">
        <v>2135664</v>
      </c>
      <c r="F14" s="101">
        <v>2135662</v>
      </c>
      <c r="G14" s="104">
        <v>1</v>
      </c>
    </row>
    <row r="15" spans="1:7" ht="30">
      <c r="A15" s="98"/>
      <c r="B15" s="334"/>
      <c r="C15" s="100" t="s">
        <v>496</v>
      </c>
      <c r="D15" s="102">
        <v>0</v>
      </c>
      <c r="E15" s="101">
        <v>2064205</v>
      </c>
      <c r="F15" s="101">
        <v>1425273</v>
      </c>
      <c r="G15" s="104">
        <v>0.69</v>
      </c>
    </row>
    <row r="16" spans="1:7" ht="19.5">
      <c r="A16" s="98"/>
      <c r="B16" s="334"/>
      <c r="C16" s="100" t="s">
        <v>442</v>
      </c>
      <c r="D16" s="102">
        <v>0</v>
      </c>
      <c r="E16" s="101">
        <v>2664369</v>
      </c>
      <c r="F16" s="101">
        <v>2594366</v>
      </c>
      <c r="G16" s="104">
        <v>0.974</v>
      </c>
    </row>
    <row r="17" spans="1:7" ht="52.5" customHeight="1">
      <c r="A17" s="98">
        <v>9</v>
      </c>
      <c r="B17" s="99" t="s">
        <v>497</v>
      </c>
      <c r="C17" s="100" t="s">
        <v>442</v>
      </c>
      <c r="D17" s="101">
        <v>2251301</v>
      </c>
      <c r="E17" s="101">
        <v>2251301</v>
      </c>
      <c r="F17" s="101">
        <v>166122</v>
      </c>
      <c r="G17" s="104">
        <v>0.074</v>
      </c>
    </row>
    <row r="18" spans="1:7" ht="48.75" customHeight="1">
      <c r="A18" s="98">
        <v>10</v>
      </c>
      <c r="B18" s="99" t="s">
        <v>498</v>
      </c>
      <c r="C18" s="100" t="s">
        <v>442</v>
      </c>
      <c r="D18" s="101">
        <v>2272201</v>
      </c>
      <c r="E18" s="101">
        <v>2272201</v>
      </c>
      <c r="F18" s="101">
        <v>177036</v>
      </c>
      <c r="G18" s="104">
        <v>0.078</v>
      </c>
    </row>
    <row r="19" spans="1:7" ht="35.25" customHeight="1">
      <c r="A19" s="98">
        <v>11</v>
      </c>
      <c r="B19" s="99" t="s">
        <v>460</v>
      </c>
      <c r="C19" s="100" t="s">
        <v>442</v>
      </c>
      <c r="D19" s="102">
        <v>0</v>
      </c>
      <c r="E19" s="101">
        <v>2708293</v>
      </c>
      <c r="F19" s="101">
        <v>2680818</v>
      </c>
      <c r="G19" s="104">
        <v>0.99</v>
      </c>
    </row>
    <row r="20" spans="1:7" ht="39" customHeight="1">
      <c r="A20" s="98">
        <v>12</v>
      </c>
      <c r="B20" s="99" t="s">
        <v>499</v>
      </c>
      <c r="C20" s="100" t="s">
        <v>440</v>
      </c>
      <c r="D20" s="102">
        <v>0</v>
      </c>
      <c r="E20" s="101">
        <v>338919</v>
      </c>
      <c r="F20" s="101">
        <v>338627</v>
      </c>
      <c r="G20" s="104">
        <v>0.999</v>
      </c>
    </row>
    <row r="21" spans="1:7" ht="50.25" customHeight="1">
      <c r="A21" s="98">
        <v>13</v>
      </c>
      <c r="B21" s="99" t="s">
        <v>500</v>
      </c>
      <c r="C21" s="100" t="s">
        <v>440</v>
      </c>
      <c r="D21" s="102">
        <v>0</v>
      </c>
      <c r="E21" s="101">
        <v>333034</v>
      </c>
      <c r="F21" s="101">
        <v>333034</v>
      </c>
      <c r="G21" s="104">
        <v>1</v>
      </c>
    </row>
    <row r="22" spans="1:7" ht="47.25" customHeight="1">
      <c r="A22" s="98">
        <v>14</v>
      </c>
      <c r="B22" s="99" t="s">
        <v>501</v>
      </c>
      <c r="C22" s="100" t="s">
        <v>440</v>
      </c>
      <c r="D22" s="102">
        <v>0</v>
      </c>
      <c r="E22" s="101">
        <v>386735</v>
      </c>
      <c r="F22" s="101">
        <v>386055</v>
      </c>
      <c r="G22" s="104">
        <v>0.998</v>
      </c>
    </row>
    <row r="23" spans="1:7" ht="46.5" customHeight="1">
      <c r="A23" s="98">
        <v>15</v>
      </c>
      <c r="B23" s="99" t="s">
        <v>502</v>
      </c>
      <c r="C23" s="100" t="s">
        <v>440</v>
      </c>
      <c r="D23" s="102">
        <v>0</v>
      </c>
      <c r="E23" s="101">
        <v>115633</v>
      </c>
      <c r="F23" s="101">
        <v>115632</v>
      </c>
      <c r="G23" s="104">
        <v>1</v>
      </c>
    </row>
    <row r="24" spans="1:7" ht="47.25" customHeight="1">
      <c r="A24" s="98">
        <v>16</v>
      </c>
      <c r="B24" s="99" t="s">
        <v>503</v>
      </c>
      <c r="C24" s="100" t="s">
        <v>440</v>
      </c>
      <c r="D24" s="102">
        <v>0</v>
      </c>
      <c r="E24" s="101">
        <v>292332</v>
      </c>
      <c r="F24" s="101">
        <v>292331</v>
      </c>
      <c r="G24" s="104">
        <v>1</v>
      </c>
    </row>
    <row r="25" spans="1:7" ht="48" customHeight="1">
      <c r="A25" s="98">
        <v>17</v>
      </c>
      <c r="B25" s="99" t="s">
        <v>504</v>
      </c>
      <c r="C25" s="100" t="s">
        <v>440</v>
      </c>
      <c r="D25" s="107">
        <v>0</v>
      </c>
      <c r="E25" s="108">
        <v>158747</v>
      </c>
      <c r="F25" s="108">
        <v>158745</v>
      </c>
      <c r="G25" s="109">
        <v>1</v>
      </c>
    </row>
    <row r="26" spans="1:7" ht="12.75" thickBot="1">
      <c r="A26" s="110"/>
      <c r="B26" s="111" t="s">
        <v>464</v>
      </c>
      <c r="C26" s="112"/>
      <c r="D26" s="113">
        <v>11064384</v>
      </c>
      <c r="E26" s="113">
        <v>23429743</v>
      </c>
      <c r="F26" s="113">
        <v>11620465</v>
      </c>
      <c r="G26" s="114">
        <v>0.496</v>
      </c>
    </row>
    <row r="27" ht="12.75" thickTop="1">
      <c r="A27" s="105"/>
    </row>
    <row r="28" ht="12">
      <c r="A28" s="84"/>
    </row>
  </sheetData>
  <sheetProtection/>
  <mergeCells count="6">
    <mergeCell ref="B11:B12"/>
    <mergeCell ref="B14:B16"/>
    <mergeCell ref="A2:G2"/>
    <mergeCell ref="A3:G3"/>
    <mergeCell ref="A4:G4"/>
    <mergeCell ref="A1:G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218"/>
  <sheetViews>
    <sheetView zoomScalePageLayoutView="0" workbookViewId="0" topLeftCell="C16">
      <selection activeCell="N72" sqref="N72"/>
    </sheetView>
  </sheetViews>
  <sheetFormatPr defaultColWidth="8.8515625" defaultRowHeight="12.75"/>
  <cols>
    <col min="1" max="1" width="4.140625" style="0" customWidth="1"/>
    <col min="2" max="2" width="13.421875" style="0" customWidth="1"/>
    <col min="3" max="3" width="33.8515625" style="0" customWidth="1"/>
    <col min="4" max="6" width="0.13671875" style="0" customWidth="1"/>
    <col min="7" max="7" width="8.8515625" style="0" customWidth="1"/>
    <col min="8" max="8" width="0.13671875" style="0" customWidth="1"/>
    <col min="9" max="9" width="8.8515625" style="0" customWidth="1"/>
    <col min="10" max="10" width="0.42578125" style="0" customWidth="1"/>
    <col min="11" max="11" width="0.13671875" style="0" customWidth="1"/>
    <col min="12" max="12" width="9.140625" style="0" customWidth="1"/>
    <col min="13" max="13" width="0.13671875" style="0" customWidth="1"/>
    <col min="14" max="14" width="8.8515625" style="0" customWidth="1"/>
    <col min="15" max="16" width="0.13671875" style="0" customWidth="1"/>
  </cols>
  <sheetData>
    <row r="1" spans="1:16" ht="13.5" customHeight="1">
      <c r="A1" s="85"/>
      <c r="B1" s="276" t="s">
        <v>544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</row>
    <row r="2" spans="1:16" ht="13.5" customHeight="1">
      <c r="A2" s="85"/>
      <c r="B2" s="293" t="s">
        <v>507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2" customHeight="1">
      <c r="A3" s="85"/>
      <c r="B3" s="293" t="s">
        <v>1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2" customHeight="1">
      <c r="A4" s="85"/>
      <c r="B4" s="294" t="s">
        <v>2</v>
      </c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</row>
    <row r="5" spans="1:16" ht="12" customHeight="1">
      <c r="A5" s="85"/>
      <c r="B5" s="86"/>
      <c r="C5" s="8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" customHeight="1">
      <c r="A6" s="85"/>
      <c r="B6" s="272" t="s">
        <v>3</v>
      </c>
      <c r="C6" s="273"/>
      <c r="D6" s="3"/>
      <c r="E6" s="295" t="s">
        <v>4</v>
      </c>
      <c r="F6" s="298"/>
      <c r="G6" s="299"/>
      <c r="H6" s="3"/>
      <c r="I6" s="295" t="s">
        <v>5</v>
      </c>
      <c r="J6" s="299"/>
      <c r="K6" s="3"/>
      <c r="L6" s="299" t="s">
        <v>6</v>
      </c>
      <c r="M6" s="4"/>
      <c r="N6" s="299" t="s">
        <v>7</v>
      </c>
      <c r="O6" s="3"/>
      <c r="P6" s="295"/>
    </row>
    <row r="7" spans="1:16" ht="15" customHeight="1">
      <c r="A7" s="85"/>
      <c r="B7" s="274"/>
      <c r="C7" s="275"/>
      <c r="D7" s="3"/>
      <c r="E7" s="296"/>
      <c r="F7" s="300"/>
      <c r="G7" s="301"/>
      <c r="H7" s="3"/>
      <c r="I7" s="296"/>
      <c r="J7" s="301"/>
      <c r="K7" s="3"/>
      <c r="L7" s="301"/>
      <c r="M7" s="3"/>
      <c r="N7" s="301"/>
      <c r="O7" s="3"/>
      <c r="P7" s="296"/>
    </row>
    <row r="8" spans="1:16" ht="15" customHeight="1">
      <c r="A8" s="85"/>
      <c r="B8" s="332"/>
      <c r="C8" s="333"/>
      <c r="D8" s="3"/>
      <c r="E8" s="297"/>
      <c r="F8" s="302"/>
      <c r="G8" s="303"/>
      <c r="H8" s="3"/>
      <c r="I8" s="297"/>
      <c r="J8" s="303"/>
      <c r="K8" s="3"/>
      <c r="L8" s="303"/>
      <c r="M8" s="5"/>
      <c r="N8" s="303"/>
      <c r="O8" s="3"/>
      <c r="P8" s="297"/>
    </row>
    <row r="9" spans="1:16" ht="0.75" customHeight="1">
      <c r="A9" s="85"/>
      <c r="B9" s="348"/>
      <c r="C9" s="348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9.75" customHeight="1">
      <c r="A10" s="85"/>
      <c r="B10" s="346" t="s">
        <v>9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</row>
    <row r="11" spans="1:16" ht="9.75" customHeight="1">
      <c r="A11" s="85"/>
      <c r="B11" s="116" t="s">
        <v>10</v>
      </c>
      <c r="C11" s="116" t="s">
        <v>11</v>
      </c>
      <c r="D11" s="85"/>
      <c r="E11" s="85"/>
      <c r="F11" s="347">
        <v>6051624</v>
      </c>
      <c r="G11" s="347"/>
      <c r="H11" s="345">
        <v>5611164</v>
      </c>
      <c r="I11" s="345"/>
      <c r="J11" s="120">
        <v>5611164</v>
      </c>
      <c r="K11" s="85"/>
      <c r="L11" s="120">
        <v>5585392.02</v>
      </c>
      <c r="M11" s="337">
        <v>0.9954070171536601</v>
      </c>
      <c r="N11" s="337"/>
      <c r="O11" s="85"/>
      <c r="P11" s="85"/>
    </row>
    <row r="12" spans="1:16" ht="9.75" customHeight="1">
      <c r="A12" s="85"/>
      <c r="B12" s="116" t="s">
        <v>465</v>
      </c>
      <c r="C12" s="116" t="s">
        <v>466</v>
      </c>
      <c r="D12" s="85"/>
      <c r="E12" s="85"/>
      <c r="F12" s="338" t="s">
        <v>8</v>
      </c>
      <c r="G12" s="338"/>
      <c r="H12" s="345">
        <v>817500</v>
      </c>
      <c r="I12" s="345"/>
      <c r="J12" s="120">
        <v>817500</v>
      </c>
      <c r="K12" s="85"/>
      <c r="L12" s="120">
        <v>817500</v>
      </c>
      <c r="M12" s="337">
        <v>1</v>
      </c>
      <c r="N12" s="337"/>
      <c r="O12" s="85"/>
      <c r="P12" s="85"/>
    </row>
    <row r="13" spans="1:16" ht="9.75" customHeight="1">
      <c r="A13" s="85"/>
      <c r="B13" s="116" t="s">
        <v>14</v>
      </c>
      <c r="C13" s="116" t="s">
        <v>15</v>
      </c>
      <c r="D13" s="85"/>
      <c r="E13" s="85"/>
      <c r="F13" s="347">
        <v>5389200</v>
      </c>
      <c r="G13" s="347"/>
      <c r="H13" s="345">
        <v>5519647</v>
      </c>
      <c r="I13" s="345"/>
      <c r="J13" s="120">
        <v>5519647</v>
      </c>
      <c r="K13" s="85"/>
      <c r="L13" s="120">
        <v>5488707</v>
      </c>
      <c r="M13" s="337">
        <v>0.994394569072986</v>
      </c>
      <c r="N13" s="337"/>
      <c r="O13" s="85"/>
      <c r="P13" s="85"/>
    </row>
    <row r="14" spans="1:16" ht="9.75" customHeight="1">
      <c r="A14" s="85"/>
      <c r="B14" s="116" t="s">
        <v>16</v>
      </c>
      <c r="C14" s="116" t="s">
        <v>17</v>
      </c>
      <c r="D14" s="85"/>
      <c r="E14" s="85"/>
      <c r="F14" s="347">
        <v>56395</v>
      </c>
      <c r="G14" s="347"/>
      <c r="H14" s="345">
        <v>56395</v>
      </c>
      <c r="I14" s="345"/>
      <c r="J14" s="120">
        <v>56395</v>
      </c>
      <c r="K14" s="85"/>
      <c r="L14" s="120">
        <v>56393.88</v>
      </c>
      <c r="M14" s="337">
        <v>0.9999801400833407</v>
      </c>
      <c r="N14" s="337"/>
      <c r="O14" s="85"/>
      <c r="P14" s="85"/>
    </row>
    <row r="15" spans="1:16" ht="9.75" customHeight="1">
      <c r="A15" s="85"/>
      <c r="B15" s="116" t="s">
        <v>18</v>
      </c>
      <c r="C15" s="116" t="s">
        <v>17</v>
      </c>
      <c r="D15" s="85"/>
      <c r="E15" s="85"/>
      <c r="F15" s="347">
        <v>62918686</v>
      </c>
      <c r="G15" s="347"/>
      <c r="H15" s="345">
        <v>54616274</v>
      </c>
      <c r="I15" s="345"/>
      <c r="J15" s="120">
        <v>51654739.63</v>
      </c>
      <c r="K15" s="85"/>
      <c r="L15" s="120">
        <v>51642041.13</v>
      </c>
      <c r="M15" s="337">
        <v>0.9455431018600793</v>
      </c>
      <c r="N15" s="337"/>
      <c r="O15" s="85"/>
      <c r="P15" s="85"/>
    </row>
    <row r="16" spans="1:16" ht="9.75" customHeight="1">
      <c r="A16" s="85"/>
      <c r="B16" s="116" t="s">
        <v>19</v>
      </c>
      <c r="C16" s="116" t="s">
        <v>20</v>
      </c>
      <c r="D16" s="85"/>
      <c r="E16" s="85"/>
      <c r="F16" s="338" t="s">
        <v>8</v>
      </c>
      <c r="G16" s="338"/>
      <c r="H16" s="345">
        <v>2483508</v>
      </c>
      <c r="I16" s="345"/>
      <c r="J16" s="120">
        <v>373380.19</v>
      </c>
      <c r="K16" s="85"/>
      <c r="L16" s="120">
        <v>372852.95</v>
      </c>
      <c r="M16" s="337">
        <v>0.15013156792730284</v>
      </c>
      <c r="N16" s="337"/>
      <c r="O16" s="85"/>
      <c r="P16" s="85"/>
    </row>
    <row r="17" spans="1:16" ht="9.75" customHeight="1">
      <c r="A17" s="85"/>
      <c r="B17" s="116" t="s">
        <v>467</v>
      </c>
      <c r="C17" s="116" t="s">
        <v>468</v>
      </c>
      <c r="D17" s="85"/>
      <c r="E17" s="85"/>
      <c r="F17" s="338" t="s">
        <v>8</v>
      </c>
      <c r="G17" s="338"/>
      <c r="H17" s="345">
        <v>204048</v>
      </c>
      <c r="I17" s="345"/>
      <c r="J17" s="120">
        <v>204048</v>
      </c>
      <c r="K17" s="85"/>
      <c r="L17" s="120">
        <v>204047.64</v>
      </c>
      <c r="M17" s="337">
        <v>0.9999982357092448</v>
      </c>
      <c r="N17" s="337"/>
      <c r="O17" s="85"/>
      <c r="P17" s="85"/>
    </row>
    <row r="18" spans="1:16" ht="9.75" customHeight="1">
      <c r="A18" s="85"/>
      <c r="B18" s="116" t="s">
        <v>21</v>
      </c>
      <c r="C18" s="116" t="s">
        <v>22</v>
      </c>
      <c r="D18" s="85"/>
      <c r="E18" s="85"/>
      <c r="F18" s="347">
        <v>765090</v>
      </c>
      <c r="G18" s="347"/>
      <c r="H18" s="345">
        <v>890690</v>
      </c>
      <c r="I18" s="345"/>
      <c r="J18" s="120">
        <v>701670</v>
      </c>
      <c r="K18" s="85"/>
      <c r="L18" s="120">
        <v>698670</v>
      </c>
      <c r="M18" s="337">
        <v>0.7844143304628995</v>
      </c>
      <c r="N18" s="337"/>
      <c r="O18" s="85"/>
      <c r="P18" s="85"/>
    </row>
    <row r="19" spans="1:16" ht="9.75" customHeight="1">
      <c r="A19" s="85"/>
      <c r="B19" s="116" t="s">
        <v>23</v>
      </c>
      <c r="C19" s="116" t="s">
        <v>24</v>
      </c>
      <c r="D19" s="85"/>
      <c r="E19" s="85"/>
      <c r="F19" s="347">
        <v>498060</v>
      </c>
      <c r="G19" s="347"/>
      <c r="H19" s="345">
        <v>375960</v>
      </c>
      <c r="I19" s="345"/>
      <c r="J19" s="120">
        <v>375700</v>
      </c>
      <c r="K19" s="85"/>
      <c r="L19" s="120">
        <v>374680</v>
      </c>
      <c r="M19" s="337">
        <v>0.9965953824874987</v>
      </c>
      <c r="N19" s="337"/>
      <c r="O19" s="85"/>
      <c r="P19" s="85"/>
    </row>
    <row r="20" spans="1:16" ht="9.75" customHeight="1">
      <c r="A20" s="85"/>
      <c r="B20" s="116" t="s">
        <v>25</v>
      </c>
      <c r="C20" s="116" t="s">
        <v>26</v>
      </c>
      <c r="D20" s="85"/>
      <c r="E20" s="85"/>
      <c r="F20" s="347">
        <v>285688</v>
      </c>
      <c r="G20" s="347"/>
      <c r="H20" s="345">
        <v>421488</v>
      </c>
      <c r="I20" s="345"/>
      <c r="J20" s="120">
        <v>409420</v>
      </c>
      <c r="K20" s="85"/>
      <c r="L20" s="120">
        <v>409369.8</v>
      </c>
      <c r="M20" s="337">
        <v>0.9712490035303496</v>
      </c>
      <c r="N20" s="337"/>
      <c r="O20" s="85"/>
      <c r="P20" s="85"/>
    </row>
    <row r="21" spans="1:16" ht="9.75" customHeight="1">
      <c r="A21" s="85"/>
      <c r="B21" s="116" t="s">
        <v>27</v>
      </c>
      <c r="C21" s="116" t="s">
        <v>28</v>
      </c>
      <c r="D21" s="85"/>
      <c r="E21" s="85"/>
      <c r="F21" s="347">
        <v>201676</v>
      </c>
      <c r="G21" s="347"/>
      <c r="H21" s="345">
        <v>1121929</v>
      </c>
      <c r="I21" s="345"/>
      <c r="J21" s="120">
        <v>1121628.26</v>
      </c>
      <c r="K21" s="85"/>
      <c r="L21" s="120">
        <v>1109078.64</v>
      </c>
      <c r="M21" s="337">
        <v>0.9885461914256606</v>
      </c>
      <c r="N21" s="337"/>
      <c r="O21" s="85"/>
      <c r="P21" s="85"/>
    </row>
    <row r="22" spans="1:16" ht="9.75" customHeight="1">
      <c r="A22" s="85"/>
      <c r="B22" s="116" t="s">
        <v>29</v>
      </c>
      <c r="C22" s="116" t="s">
        <v>30</v>
      </c>
      <c r="D22" s="85"/>
      <c r="E22" s="85"/>
      <c r="F22" s="347">
        <v>26920</v>
      </c>
      <c r="G22" s="347"/>
      <c r="H22" s="345">
        <v>263980</v>
      </c>
      <c r="I22" s="345"/>
      <c r="J22" s="120">
        <v>263980</v>
      </c>
      <c r="K22" s="85"/>
      <c r="L22" s="120">
        <v>259132.84</v>
      </c>
      <c r="M22" s="337">
        <v>0.9816381544056368</v>
      </c>
      <c r="N22" s="337"/>
      <c r="O22" s="85"/>
      <c r="P22" s="85"/>
    </row>
    <row r="23" spans="1:16" ht="9.75" customHeight="1">
      <c r="A23" s="85"/>
      <c r="B23" s="116" t="s">
        <v>31</v>
      </c>
      <c r="C23" s="116" t="s">
        <v>32</v>
      </c>
      <c r="D23" s="85"/>
      <c r="E23" s="85"/>
      <c r="F23" s="347">
        <v>5797496</v>
      </c>
      <c r="G23" s="347"/>
      <c r="H23" s="345">
        <v>5873096</v>
      </c>
      <c r="I23" s="345"/>
      <c r="J23" s="120">
        <v>5045420</v>
      </c>
      <c r="K23" s="85"/>
      <c r="L23" s="120">
        <v>5032598.54</v>
      </c>
      <c r="M23" s="337">
        <v>0.856890222805825</v>
      </c>
      <c r="N23" s="337"/>
      <c r="O23" s="85"/>
      <c r="P23" s="85"/>
    </row>
    <row r="24" spans="1:16" ht="9.75" customHeight="1">
      <c r="A24" s="85"/>
      <c r="B24" s="116" t="s">
        <v>33</v>
      </c>
      <c r="C24" s="116" t="s">
        <v>34</v>
      </c>
      <c r="D24" s="85"/>
      <c r="E24" s="85"/>
      <c r="F24" s="347">
        <v>10178681</v>
      </c>
      <c r="G24" s="347"/>
      <c r="H24" s="345">
        <v>10844124</v>
      </c>
      <c r="I24" s="345"/>
      <c r="J24" s="120">
        <v>10844123.87</v>
      </c>
      <c r="K24" s="85"/>
      <c r="L24" s="120">
        <v>10835711.45</v>
      </c>
      <c r="M24" s="337">
        <v>0.9992242296380971</v>
      </c>
      <c r="N24" s="337"/>
      <c r="O24" s="85"/>
      <c r="P24" s="85"/>
    </row>
    <row r="25" spans="1:16" ht="9.75" customHeight="1">
      <c r="A25" s="85"/>
      <c r="B25" s="116" t="s">
        <v>35</v>
      </c>
      <c r="C25" s="116" t="s">
        <v>36</v>
      </c>
      <c r="D25" s="85"/>
      <c r="E25" s="85"/>
      <c r="F25" s="347">
        <v>500600</v>
      </c>
      <c r="G25" s="347"/>
      <c r="H25" s="345">
        <v>426000</v>
      </c>
      <c r="I25" s="345"/>
      <c r="J25" s="120">
        <v>426000</v>
      </c>
      <c r="K25" s="85"/>
      <c r="L25" s="120">
        <v>418299.98</v>
      </c>
      <c r="M25" s="337">
        <v>0.9819248356807512</v>
      </c>
      <c r="N25" s="337"/>
      <c r="O25" s="85"/>
      <c r="P25" s="85"/>
    </row>
    <row r="26" spans="1:16" ht="9.75" customHeight="1">
      <c r="A26" s="85"/>
      <c r="B26" s="116" t="s">
        <v>490</v>
      </c>
      <c r="C26" s="116" t="s">
        <v>491</v>
      </c>
      <c r="D26" s="85"/>
      <c r="E26" s="85"/>
      <c r="F26" s="347">
        <v>602302</v>
      </c>
      <c r="G26" s="347"/>
      <c r="H26" s="345">
        <v>363739</v>
      </c>
      <c r="I26" s="345"/>
      <c r="J26" s="121" t="s">
        <v>8</v>
      </c>
      <c r="K26" s="85"/>
      <c r="L26" s="121" t="s">
        <v>8</v>
      </c>
      <c r="M26" s="337">
        <v>0</v>
      </c>
      <c r="N26" s="337"/>
      <c r="O26" s="85"/>
      <c r="P26" s="85"/>
    </row>
    <row r="27" spans="1:16" ht="9.75" customHeight="1">
      <c r="A27" s="85"/>
      <c r="B27" s="116" t="s">
        <v>37</v>
      </c>
      <c r="C27" s="116" t="s">
        <v>38</v>
      </c>
      <c r="D27" s="85"/>
      <c r="E27" s="85"/>
      <c r="F27" s="347">
        <v>876148</v>
      </c>
      <c r="G27" s="347"/>
      <c r="H27" s="345">
        <v>576148</v>
      </c>
      <c r="I27" s="345"/>
      <c r="J27" s="120">
        <v>576148</v>
      </c>
      <c r="K27" s="85"/>
      <c r="L27" s="120">
        <v>507039.27</v>
      </c>
      <c r="M27" s="337">
        <v>0.8800503863590605</v>
      </c>
      <c r="N27" s="337"/>
      <c r="O27" s="85"/>
      <c r="P27" s="85"/>
    </row>
    <row r="28" spans="1:16" ht="9.75" customHeight="1">
      <c r="A28" s="85"/>
      <c r="B28" s="116" t="s">
        <v>39</v>
      </c>
      <c r="C28" s="116" t="s">
        <v>40</v>
      </c>
      <c r="D28" s="85"/>
      <c r="E28" s="85"/>
      <c r="F28" s="347">
        <v>150000</v>
      </c>
      <c r="G28" s="347"/>
      <c r="H28" s="345">
        <v>250000</v>
      </c>
      <c r="I28" s="345"/>
      <c r="J28" s="120">
        <v>250000</v>
      </c>
      <c r="K28" s="85"/>
      <c r="L28" s="120">
        <v>233732.06</v>
      </c>
      <c r="M28" s="337">
        <v>0.93492824</v>
      </c>
      <c r="N28" s="337"/>
      <c r="O28" s="85"/>
      <c r="P28" s="85"/>
    </row>
    <row r="29" spans="1:16" ht="9.75" customHeight="1">
      <c r="A29" s="85"/>
      <c r="B29" s="116" t="s">
        <v>41</v>
      </c>
      <c r="C29" s="116" t="s">
        <v>42</v>
      </c>
      <c r="D29" s="85"/>
      <c r="E29" s="85"/>
      <c r="F29" s="347">
        <v>800000</v>
      </c>
      <c r="G29" s="347"/>
      <c r="H29" s="349" t="s">
        <v>8</v>
      </c>
      <c r="I29" s="349"/>
      <c r="J29" s="121" t="s">
        <v>8</v>
      </c>
      <c r="K29" s="85"/>
      <c r="L29" s="121" t="s">
        <v>8</v>
      </c>
      <c r="M29" s="337">
        <v>0</v>
      </c>
      <c r="N29" s="337"/>
      <c r="O29" s="85"/>
      <c r="P29" s="85"/>
    </row>
    <row r="30" spans="1:16" ht="9.75" customHeight="1">
      <c r="A30" s="85"/>
      <c r="B30" s="116" t="s">
        <v>43</v>
      </c>
      <c r="C30" s="116" t="s">
        <v>44</v>
      </c>
      <c r="D30" s="85"/>
      <c r="E30" s="85"/>
      <c r="F30" s="338" t="s">
        <v>8</v>
      </c>
      <c r="G30" s="338"/>
      <c r="H30" s="345">
        <v>106886</v>
      </c>
      <c r="I30" s="345"/>
      <c r="J30" s="120">
        <v>106886</v>
      </c>
      <c r="K30" s="85"/>
      <c r="L30" s="120">
        <v>106886</v>
      </c>
      <c r="M30" s="337">
        <v>1</v>
      </c>
      <c r="N30" s="337"/>
      <c r="O30" s="85"/>
      <c r="P30" s="85"/>
    </row>
    <row r="31" spans="1:16" ht="9.75" customHeight="1">
      <c r="A31" s="85"/>
      <c r="B31" s="116" t="s">
        <v>45</v>
      </c>
      <c r="C31" s="116" t="s">
        <v>46</v>
      </c>
      <c r="D31" s="85"/>
      <c r="E31" s="85"/>
      <c r="F31" s="347">
        <v>10000</v>
      </c>
      <c r="G31" s="347"/>
      <c r="H31" s="345">
        <v>3938</v>
      </c>
      <c r="I31" s="345"/>
      <c r="J31" s="120">
        <v>3937.03</v>
      </c>
      <c r="K31" s="85"/>
      <c r="L31" s="120">
        <v>3937.03</v>
      </c>
      <c r="M31" s="337">
        <v>0.9997536820721178</v>
      </c>
      <c r="N31" s="337"/>
      <c r="O31" s="85"/>
      <c r="P31" s="85"/>
    </row>
    <row r="32" spans="1:16" ht="9.75" customHeight="1">
      <c r="A32" s="85"/>
      <c r="B32" s="116" t="s">
        <v>47</v>
      </c>
      <c r="C32" s="116" t="s">
        <v>48</v>
      </c>
      <c r="D32" s="85"/>
      <c r="E32" s="85"/>
      <c r="F32" s="347">
        <v>10000</v>
      </c>
      <c r="G32" s="347"/>
      <c r="H32" s="345">
        <v>16062</v>
      </c>
      <c r="I32" s="345"/>
      <c r="J32" s="121" t="s">
        <v>8</v>
      </c>
      <c r="K32" s="85"/>
      <c r="L32" s="121" t="s">
        <v>8</v>
      </c>
      <c r="M32" s="337">
        <v>0</v>
      </c>
      <c r="N32" s="337"/>
      <c r="O32" s="85"/>
      <c r="P32" s="85"/>
    </row>
    <row r="33" spans="1:16" ht="9.75" customHeight="1">
      <c r="A33" s="85"/>
      <c r="B33" s="116" t="s">
        <v>135</v>
      </c>
      <c r="C33" s="116" t="s">
        <v>136</v>
      </c>
      <c r="D33" s="85"/>
      <c r="E33" s="85"/>
      <c r="F33" s="338" t="s">
        <v>8</v>
      </c>
      <c r="G33" s="338"/>
      <c r="H33" s="345">
        <v>30000</v>
      </c>
      <c r="I33" s="345"/>
      <c r="J33" s="120">
        <v>29550.71</v>
      </c>
      <c r="K33" s="85"/>
      <c r="L33" s="120">
        <v>29550.71</v>
      </c>
      <c r="M33" s="337">
        <v>0.9850236666666666</v>
      </c>
      <c r="N33" s="337"/>
      <c r="O33" s="85"/>
      <c r="P33" s="85"/>
    </row>
    <row r="34" spans="1:16" ht="9.75" customHeight="1">
      <c r="A34" s="85"/>
      <c r="B34" s="116" t="s">
        <v>137</v>
      </c>
      <c r="C34" s="116" t="s">
        <v>138</v>
      </c>
      <c r="D34" s="85"/>
      <c r="E34" s="85"/>
      <c r="F34" s="338" t="s">
        <v>8</v>
      </c>
      <c r="G34" s="338"/>
      <c r="H34" s="345">
        <v>52877</v>
      </c>
      <c r="I34" s="345"/>
      <c r="J34" s="120">
        <v>52875.8</v>
      </c>
      <c r="K34" s="85"/>
      <c r="L34" s="120">
        <v>52875.8</v>
      </c>
      <c r="M34" s="337">
        <v>0.9999773058229476</v>
      </c>
      <c r="N34" s="337"/>
      <c r="O34" s="85"/>
      <c r="P34" s="85"/>
    </row>
    <row r="35" spans="1:16" ht="9.75" customHeight="1">
      <c r="A35" s="85"/>
      <c r="B35" s="116" t="s">
        <v>49</v>
      </c>
      <c r="C35" s="116" t="s">
        <v>50</v>
      </c>
      <c r="D35" s="85"/>
      <c r="E35" s="85"/>
      <c r="F35" s="347">
        <v>5000</v>
      </c>
      <c r="G35" s="347"/>
      <c r="H35" s="345">
        <v>158984</v>
      </c>
      <c r="I35" s="345"/>
      <c r="J35" s="120">
        <v>158984</v>
      </c>
      <c r="K35" s="85"/>
      <c r="L35" s="120">
        <v>158984</v>
      </c>
      <c r="M35" s="337">
        <v>1</v>
      </c>
      <c r="N35" s="337"/>
      <c r="O35" s="85"/>
      <c r="P35" s="85"/>
    </row>
    <row r="36" spans="1:16" ht="9.75" customHeight="1">
      <c r="A36" s="85"/>
      <c r="B36" s="116" t="s">
        <v>51</v>
      </c>
      <c r="C36" s="116" t="s">
        <v>52</v>
      </c>
      <c r="D36" s="85"/>
      <c r="E36" s="85"/>
      <c r="F36" s="338" t="s">
        <v>8</v>
      </c>
      <c r="G36" s="338"/>
      <c r="H36" s="345">
        <v>392</v>
      </c>
      <c r="I36" s="345"/>
      <c r="J36" s="120">
        <v>391.2</v>
      </c>
      <c r="K36" s="85"/>
      <c r="L36" s="120">
        <v>391.2</v>
      </c>
      <c r="M36" s="337">
        <v>0.9979591836734694</v>
      </c>
      <c r="N36" s="337"/>
      <c r="O36" s="85"/>
      <c r="P36" s="85"/>
    </row>
    <row r="37" spans="1:16" ht="9.75" customHeight="1">
      <c r="A37" s="85"/>
      <c r="B37" s="116" t="s">
        <v>55</v>
      </c>
      <c r="C37" s="116" t="s">
        <v>56</v>
      </c>
      <c r="D37" s="85"/>
      <c r="E37" s="85"/>
      <c r="F37" s="338" t="s">
        <v>8</v>
      </c>
      <c r="G37" s="338"/>
      <c r="H37" s="345">
        <v>62375</v>
      </c>
      <c r="I37" s="345"/>
      <c r="J37" s="120">
        <v>62374.8</v>
      </c>
      <c r="K37" s="85"/>
      <c r="L37" s="120">
        <v>62374.8</v>
      </c>
      <c r="M37" s="337">
        <v>0.9999967935871743</v>
      </c>
      <c r="N37" s="337"/>
      <c r="O37" s="85"/>
      <c r="P37" s="85"/>
    </row>
    <row r="38" spans="1:16" ht="9.75" customHeight="1">
      <c r="A38" s="85"/>
      <c r="B38" s="116" t="s">
        <v>509</v>
      </c>
      <c r="C38" s="116" t="s">
        <v>510</v>
      </c>
      <c r="D38" s="85"/>
      <c r="E38" s="85"/>
      <c r="F38" s="347">
        <v>39468</v>
      </c>
      <c r="G38" s="347"/>
      <c r="H38" s="349" t="s">
        <v>8</v>
      </c>
      <c r="I38" s="349"/>
      <c r="J38" s="121" t="s">
        <v>8</v>
      </c>
      <c r="K38" s="85"/>
      <c r="L38" s="121" t="s">
        <v>8</v>
      </c>
      <c r="M38" s="337">
        <v>0</v>
      </c>
      <c r="N38" s="337"/>
      <c r="O38" s="85"/>
      <c r="P38" s="85"/>
    </row>
    <row r="39" spans="1:16" ht="9.75" customHeight="1">
      <c r="A39" s="85"/>
      <c r="B39" s="116" t="s">
        <v>59</v>
      </c>
      <c r="C39" s="116" t="s">
        <v>60</v>
      </c>
      <c r="D39" s="85"/>
      <c r="E39" s="85"/>
      <c r="F39" s="338" t="s">
        <v>8</v>
      </c>
      <c r="G39" s="338"/>
      <c r="H39" s="345">
        <v>1244</v>
      </c>
      <c r="I39" s="345"/>
      <c r="J39" s="120">
        <v>1244</v>
      </c>
      <c r="K39" s="85"/>
      <c r="L39" s="120">
        <v>1244</v>
      </c>
      <c r="M39" s="337">
        <v>1</v>
      </c>
      <c r="N39" s="337"/>
      <c r="O39" s="85"/>
      <c r="P39" s="85"/>
    </row>
    <row r="40" spans="1:16" ht="9.75" customHeight="1">
      <c r="A40" s="85"/>
      <c r="B40" s="116" t="s">
        <v>61</v>
      </c>
      <c r="C40" s="116" t="s">
        <v>62</v>
      </c>
      <c r="D40" s="85"/>
      <c r="E40" s="85"/>
      <c r="F40" s="347">
        <v>232644</v>
      </c>
      <c r="G40" s="347"/>
      <c r="H40" s="345">
        <v>98462</v>
      </c>
      <c r="I40" s="345"/>
      <c r="J40" s="120">
        <v>98458.5</v>
      </c>
      <c r="K40" s="85"/>
      <c r="L40" s="120">
        <v>98458.5</v>
      </c>
      <c r="M40" s="337">
        <v>0.9999644532916252</v>
      </c>
      <c r="N40" s="337"/>
      <c r="O40" s="85"/>
      <c r="P40" s="85"/>
    </row>
    <row r="41" spans="1:16" ht="9.75" customHeight="1">
      <c r="A41" s="85"/>
      <c r="B41" s="116" t="s">
        <v>63</v>
      </c>
      <c r="C41" s="116" t="s">
        <v>64</v>
      </c>
      <c r="D41" s="85"/>
      <c r="E41" s="85"/>
      <c r="F41" s="347">
        <v>287345</v>
      </c>
      <c r="G41" s="347"/>
      <c r="H41" s="349" t="s">
        <v>8</v>
      </c>
      <c r="I41" s="349"/>
      <c r="J41" s="121" t="s">
        <v>8</v>
      </c>
      <c r="K41" s="85"/>
      <c r="L41" s="121" t="s">
        <v>8</v>
      </c>
      <c r="M41" s="337">
        <v>0</v>
      </c>
      <c r="N41" s="337"/>
      <c r="O41" s="85"/>
      <c r="P41" s="85"/>
    </row>
    <row r="42" spans="1:16" ht="9.75" customHeight="1">
      <c r="A42" s="85"/>
      <c r="B42" s="116" t="s">
        <v>65</v>
      </c>
      <c r="C42" s="116" t="s">
        <v>66</v>
      </c>
      <c r="D42" s="85"/>
      <c r="E42" s="85"/>
      <c r="F42" s="347">
        <v>334378</v>
      </c>
      <c r="G42" s="347"/>
      <c r="H42" s="349" t="s">
        <v>8</v>
      </c>
      <c r="I42" s="349"/>
      <c r="J42" s="121" t="s">
        <v>8</v>
      </c>
      <c r="K42" s="85"/>
      <c r="L42" s="121" t="s">
        <v>8</v>
      </c>
      <c r="M42" s="337">
        <v>0</v>
      </c>
      <c r="N42" s="337"/>
      <c r="O42" s="85"/>
      <c r="P42" s="85"/>
    </row>
    <row r="43" spans="1:16" ht="9.75" customHeight="1">
      <c r="A43" s="85"/>
      <c r="B43" s="116" t="s">
        <v>69</v>
      </c>
      <c r="C43" s="116" t="s">
        <v>70</v>
      </c>
      <c r="D43" s="85"/>
      <c r="E43" s="85"/>
      <c r="F43" s="338" t="s">
        <v>8</v>
      </c>
      <c r="G43" s="338"/>
      <c r="H43" s="345">
        <v>3932</v>
      </c>
      <c r="I43" s="345"/>
      <c r="J43" s="120">
        <v>3931.6</v>
      </c>
      <c r="K43" s="85"/>
      <c r="L43" s="120">
        <v>3931.6</v>
      </c>
      <c r="M43" s="337">
        <v>0.9998982706002034</v>
      </c>
      <c r="N43" s="337"/>
      <c r="O43" s="85"/>
      <c r="P43" s="85"/>
    </row>
    <row r="44" spans="1:16" ht="9.75" customHeight="1">
      <c r="A44" s="85"/>
      <c r="B44" s="116" t="s">
        <v>71</v>
      </c>
      <c r="C44" s="116" t="s">
        <v>72</v>
      </c>
      <c r="D44" s="85"/>
      <c r="E44" s="85"/>
      <c r="F44" s="338" t="s">
        <v>8</v>
      </c>
      <c r="G44" s="338"/>
      <c r="H44" s="345">
        <v>370</v>
      </c>
      <c r="I44" s="345"/>
      <c r="J44" s="120">
        <v>370</v>
      </c>
      <c r="K44" s="85"/>
      <c r="L44" s="120">
        <v>370</v>
      </c>
      <c r="M44" s="337">
        <v>1</v>
      </c>
      <c r="N44" s="337"/>
      <c r="O44" s="85"/>
      <c r="P44" s="85"/>
    </row>
    <row r="45" spans="1:16" ht="9.75" customHeight="1">
      <c r="A45" s="85"/>
      <c r="B45" s="116" t="s">
        <v>77</v>
      </c>
      <c r="C45" s="116" t="s">
        <v>78</v>
      </c>
      <c r="D45" s="85"/>
      <c r="E45" s="85"/>
      <c r="F45" s="347">
        <v>5000</v>
      </c>
      <c r="G45" s="347"/>
      <c r="H45" s="345">
        <v>68655</v>
      </c>
      <c r="I45" s="345"/>
      <c r="J45" s="120">
        <v>68654.4</v>
      </c>
      <c r="K45" s="85"/>
      <c r="L45" s="120">
        <v>68534.4</v>
      </c>
      <c r="M45" s="337">
        <v>0.9982433908673803</v>
      </c>
      <c r="N45" s="337"/>
      <c r="O45" s="85"/>
      <c r="P45" s="85"/>
    </row>
    <row r="46" spans="1:16" ht="9.75" customHeight="1">
      <c r="A46" s="85"/>
      <c r="B46" s="116" t="s">
        <v>159</v>
      </c>
      <c r="C46" s="116" t="s">
        <v>160</v>
      </c>
      <c r="D46" s="85"/>
      <c r="E46" s="85"/>
      <c r="F46" s="338" t="s">
        <v>8</v>
      </c>
      <c r="G46" s="338"/>
      <c r="H46" s="345">
        <v>588410</v>
      </c>
      <c r="I46" s="345"/>
      <c r="J46" s="120">
        <v>588408.86</v>
      </c>
      <c r="K46" s="85"/>
      <c r="L46" s="120">
        <v>577036.11</v>
      </c>
      <c r="M46" s="337">
        <v>0.9806701279719923</v>
      </c>
      <c r="N46" s="337"/>
      <c r="O46" s="85"/>
      <c r="P46" s="85"/>
    </row>
    <row r="47" spans="1:16" ht="9.75" customHeight="1">
      <c r="A47" s="85"/>
      <c r="B47" s="116" t="s">
        <v>161</v>
      </c>
      <c r="C47" s="116" t="s">
        <v>162</v>
      </c>
      <c r="D47" s="85"/>
      <c r="E47" s="85"/>
      <c r="F47" s="338" t="s">
        <v>8</v>
      </c>
      <c r="G47" s="338"/>
      <c r="H47" s="345">
        <v>408811</v>
      </c>
      <c r="I47" s="345"/>
      <c r="J47" s="120">
        <v>408810.17</v>
      </c>
      <c r="K47" s="85"/>
      <c r="L47" s="120">
        <v>398311.77</v>
      </c>
      <c r="M47" s="337">
        <v>0.9743176431162567</v>
      </c>
      <c r="N47" s="337"/>
      <c r="O47" s="85"/>
      <c r="P47" s="85"/>
    </row>
    <row r="48" spans="1:16" ht="9.75" customHeight="1">
      <c r="A48" s="85"/>
      <c r="B48" s="116" t="s">
        <v>165</v>
      </c>
      <c r="C48" s="116" t="s">
        <v>166</v>
      </c>
      <c r="D48" s="85"/>
      <c r="E48" s="85"/>
      <c r="F48" s="338" t="s">
        <v>8</v>
      </c>
      <c r="G48" s="338"/>
      <c r="H48" s="345">
        <v>26522</v>
      </c>
      <c r="I48" s="345"/>
      <c r="J48" s="120">
        <v>26521.58</v>
      </c>
      <c r="K48" s="85"/>
      <c r="L48" s="120">
        <v>26478.68</v>
      </c>
      <c r="M48" s="337">
        <v>0.9983666390166654</v>
      </c>
      <c r="N48" s="337"/>
      <c r="O48" s="85"/>
      <c r="P48" s="85"/>
    </row>
    <row r="49" spans="1:16" ht="0.75" customHeight="1">
      <c r="A49" s="85"/>
      <c r="B49" s="348"/>
      <c r="C49" s="348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9.75" customHeight="1">
      <c r="A50" s="85"/>
      <c r="B50" s="116" t="s">
        <v>167</v>
      </c>
      <c r="C50" s="116" t="s">
        <v>168</v>
      </c>
      <c r="D50" s="85"/>
      <c r="E50" s="85"/>
      <c r="F50" s="338" t="s">
        <v>8</v>
      </c>
      <c r="G50" s="338"/>
      <c r="H50" s="345">
        <v>1966862</v>
      </c>
      <c r="I50" s="345"/>
      <c r="J50" s="120">
        <v>1942297.77</v>
      </c>
      <c r="K50" s="85"/>
      <c r="L50" s="120">
        <v>1754980.31</v>
      </c>
      <c r="M50" s="337">
        <v>0.8922742469985184</v>
      </c>
      <c r="N50" s="337"/>
      <c r="O50" s="85"/>
      <c r="P50" s="85"/>
    </row>
    <row r="51" spans="1:16" ht="9.75" customHeight="1">
      <c r="A51" s="85"/>
      <c r="B51" s="116" t="s">
        <v>511</v>
      </c>
      <c r="C51" s="116" t="s">
        <v>84</v>
      </c>
      <c r="D51" s="85"/>
      <c r="E51" s="85"/>
      <c r="F51" s="338" t="s">
        <v>8</v>
      </c>
      <c r="G51" s="338"/>
      <c r="H51" s="345">
        <v>315382</v>
      </c>
      <c r="I51" s="345"/>
      <c r="J51" s="120">
        <v>315131.13</v>
      </c>
      <c r="K51" s="85"/>
      <c r="L51" s="120">
        <v>315131.13</v>
      </c>
      <c r="M51" s="337">
        <v>0.9992045519401869</v>
      </c>
      <c r="N51" s="337"/>
      <c r="O51" s="85"/>
      <c r="P51" s="85"/>
    </row>
    <row r="52" spans="1:16" ht="9.75" customHeight="1">
      <c r="A52" s="85"/>
      <c r="B52" s="116" t="s">
        <v>176</v>
      </c>
      <c r="C52" s="116" t="s">
        <v>177</v>
      </c>
      <c r="D52" s="85"/>
      <c r="E52" s="85"/>
      <c r="F52" s="347">
        <v>50000</v>
      </c>
      <c r="G52" s="347"/>
      <c r="H52" s="349" t="s">
        <v>8</v>
      </c>
      <c r="I52" s="349"/>
      <c r="J52" s="121" t="s">
        <v>8</v>
      </c>
      <c r="K52" s="85"/>
      <c r="L52" s="121" t="s">
        <v>8</v>
      </c>
      <c r="M52" s="337">
        <v>0</v>
      </c>
      <c r="N52" s="337"/>
      <c r="O52" s="85"/>
      <c r="P52" s="85"/>
    </row>
    <row r="53" spans="1:16" ht="9.75" customHeight="1">
      <c r="A53" s="85"/>
      <c r="B53" s="116" t="s">
        <v>85</v>
      </c>
      <c r="C53" s="116" t="s">
        <v>86</v>
      </c>
      <c r="D53" s="85"/>
      <c r="E53" s="85"/>
      <c r="F53" s="338" t="s">
        <v>8</v>
      </c>
      <c r="G53" s="338"/>
      <c r="H53" s="345">
        <v>143001</v>
      </c>
      <c r="I53" s="345"/>
      <c r="J53" s="120">
        <v>143000</v>
      </c>
      <c r="K53" s="85"/>
      <c r="L53" s="120">
        <v>143000</v>
      </c>
      <c r="M53" s="337">
        <v>0.9999930070419087</v>
      </c>
      <c r="N53" s="337"/>
      <c r="O53" s="85"/>
      <c r="P53" s="85"/>
    </row>
    <row r="54" spans="1:16" ht="9.75" customHeight="1">
      <c r="A54" s="85"/>
      <c r="B54" s="116" t="s">
        <v>197</v>
      </c>
      <c r="C54" s="116" t="s">
        <v>198</v>
      </c>
      <c r="D54" s="85"/>
      <c r="E54" s="85"/>
      <c r="F54" s="338" t="s">
        <v>8</v>
      </c>
      <c r="G54" s="338"/>
      <c r="H54" s="345">
        <v>3500</v>
      </c>
      <c r="I54" s="345"/>
      <c r="J54" s="120">
        <v>3500</v>
      </c>
      <c r="K54" s="85"/>
      <c r="L54" s="120">
        <v>3500</v>
      </c>
      <c r="M54" s="337">
        <v>1</v>
      </c>
      <c r="N54" s="337"/>
      <c r="O54" s="85"/>
      <c r="P54" s="85"/>
    </row>
    <row r="55" spans="1:16" ht="9.75" customHeight="1">
      <c r="A55" s="85"/>
      <c r="B55" s="116" t="s">
        <v>199</v>
      </c>
      <c r="C55" s="116" t="s">
        <v>200</v>
      </c>
      <c r="D55" s="85"/>
      <c r="E55" s="85"/>
      <c r="F55" s="338" t="s">
        <v>8</v>
      </c>
      <c r="G55" s="338"/>
      <c r="H55" s="345">
        <v>15000</v>
      </c>
      <c r="I55" s="345"/>
      <c r="J55" s="120">
        <v>15000</v>
      </c>
      <c r="K55" s="85"/>
      <c r="L55" s="120">
        <v>15000</v>
      </c>
      <c r="M55" s="337">
        <v>1</v>
      </c>
      <c r="N55" s="337"/>
      <c r="O55" s="85"/>
      <c r="P55" s="85"/>
    </row>
    <row r="56" spans="1:16" ht="9.75" customHeight="1">
      <c r="A56" s="85"/>
      <c r="B56" s="116" t="s">
        <v>87</v>
      </c>
      <c r="C56" s="116" t="s">
        <v>88</v>
      </c>
      <c r="D56" s="85"/>
      <c r="E56" s="85"/>
      <c r="F56" s="347">
        <v>26839</v>
      </c>
      <c r="G56" s="347"/>
      <c r="H56" s="349" t="s">
        <v>8</v>
      </c>
      <c r="I56" s="349"/>
      <c r="J56" s="121" t="s">
        <v>8</v>
      </c>
      <c r="K56" s="85"/>
      <c r="L56" s="121" t="s">
        <v>8</v>
      </c>
      <c r="M56" s="337">
        <v>0</v>
      </c>
      <c r="N56" s="337"/>
      <c r="O56" s="85"/>
      <c r="P56" s="85"/>
    </row>
    <row r="57" spans="1:16" ht="9.75" customHeight="1">
      <c r="A57" s="85"/>
      <c r="B57" s="116" t="s">
        <v>512</v>
      </c>
      <c r="C57" s="116" t="s">
        <v>513</v>
      </c>
      <c r="D57" s="85"/>
      <c r="E57" s="85"/>
      <c r="F57" s="347">
        <v>26839</v>
      </c>
      <c r="G57" s="347"/>
      <c r="H57" s="349" t="s">
        <v>8</v>
      </c>
      <c r="I57" s="349"/>
      <c r="J57" s="121" t="s">
        <v>8</v>
      </c>
      <c r="K57" s="85"/>
      <c r="L57" s="121" t="s">
        <v>8</v>
      </c>
      <c r="M57" s="337">
        <v>0</v>
      </c>
      <c r="N57" s="337"/>
      <c r="O57" s="85"/>
      <c r="P57" s="85"/>
    </row>
    <row r="58" spans="1:16" ht="9.75" customHeight="1">
      <c r="A58" s="85"/>
      <c r="B58" s="116" t="s">
        <v>91</v>
      </c>
      <c r="C58" s="116" t="s">
        <v>92</v>
      </c>
      <c r="D58" s="85"/>
      <c r="E58" s="85"/>
      <c r="F58" s="338" t="s">
        <v>8</v>
      </c>
      <c r="G58" s="338"/>
      <c r="H58" s="345">
        <v>251390</v>
      </c>
      <c r="I58" s="345"/>
      <c r="J58" s="120">
        <v>251389.49</v>
      </c>
      <c r="K58" s="85"/>
      <c r="L58" s="120">
        <v>251389.49</v>
      </c>
      <c r="M58" s="337">
        <v>0.9999979712796849</v>
      </c>
      <c r="N58" s="337"/>
      <c r="O58" s="85"/>
      <c r="P58" s="85"/>
    </row>
    <row r="59" spans="1:16" ht="9.75" customHeight="1">
      <c r="A59" s="85"/>
      <c r="B59" s="116" t="s">
        <v>93</v>
      </c>
      <c r="C59" s="116" t="s">
        <v>94</v>
      </c>
      <c r="D59" s="85"/>
      <c r="E59" s="85"/>
      <c r="F59" s="347">
        <v>135952</v>
      </c>
      <c r="G59" s="347"/>
      <c r="H59" s="345">
        <v>1024429</v>
      </c>
      <c r="I59" s="345"/>
      <c r="J59" s="120">
        <v>1022273</v>
      </c>
      <c r="K59" s="85"/>
      <c r="L59" s="120">
        <v>1020273</v>
      </c>
      <c r="M59" s="337">
        <v>0.9959431058667805</v>
      </c>
      <c r="N59" s="337"/>
      <c r="O59" s="85"/>
      <c r="P59" s="85"/>
    </row>
    <row r="60" spans="1:16" ht="9.75" customHeight="1">
      <c r="A60" s="85"/>
      <c r="B60" s="116" t="s">
        <v>95</v>
      </c>
      <c r="C60" s="116" t="s">
        <v>96</v>
      </c>
      <c r="D60" s="85"/>
      <c r="E60" s="85"/>
      <c r="F60" s="347">
        <v>2908801</v>
      </c>
      <c r="G60" s="347"/>
      <c r="H60" s="345">
        <v>4578427</v>
      </c>
      <c r="I60" s="345"/>
      <c r="J60" s="120">
        <v>4578427</v>
      </c>
      <c r="K60" s="85"/>
      <c r="L60" s="120">
        <v>4531338.05</v>
      </c>
      <c r="M60" s="337">
        <v>0.989715037500871</v>
      </c>
      <c r="N60" s="337"/>
      <c r="O60" s="85"/>
      <c r="P60" s="85"/>
    </row>
    <row r="61" spans="1:16" ht="9.75" customHeight="1">
      <c r="A61" s="85"/>
      <c r="B61" s="116" t="s">
        <v>97</v>
      </c>
      <c r="C61" s="116" t="s">
        <v>98</v>
      </c>
      <c r="D61" s="85"/>
      <c r="E61" s="85"/>
      <c r="F61" s="347">
        <v>470704</v>
      </c>
      <c r="G61" s="347"/>
      <c r="H61" s="345">
        <v>471749</v>
      </c>
      <c r="I61" s="345"/>
      <c r="J61" s="120">
        <v>471749</v>
      </c>
      <c r="K61" s="85"/>
      <c r="L61" s="120">
        <v>461314</v>
      </c>
      <c r="M61" s="337">
        <v>0.9778801862855035</v>
      </c>
      <c r="N61" s="337"/>
      <c r="O61" s="85"/>
      <c r="P61" s="85"/>
    </row>
    <row r="62" spans="1:16" ht="9.75" customHeight="1">
      <c r="A62" s="85"/>
      <c r="B62" s="116" t="s">
        <v>471</v>
      </c>
      <c r="C62" s="116" t="s">
        <v>472</v>
      </c>
      <c r="D62" s="85"/>
      <c r="E62" s="85"/>
      <c r="F62" s="347">
        <v>137400</v>
      </c>
      <c r="G62" s="347"/>
      <c r="H62" s="345">
        <v>129600</v>
      </c>
      <c r="I62" s="345"/>
      <c r="J62" s="120">
        <v>129600</v>
      </c>
      <c r="K62" s="85"/>
      <c r="L62" s="120">
        <v>125700</v>
      </c>
      <c r="M62" s="337">
        <v>0.9699074074074074</v>
      </c>
      <c r="N62" s="337"/>
      <c r="O62" s="85"/>
      <c r="P62" s="85"/>
    </row>
    <row r="63" spans="1:16" ht="9.75" customHeight="1">
      <c r="A63" s="85"/>
      <c r="B63" s="116" t="s">
        <v>473</v>
      </c>
      <c r="C63" s="116" t="s">
        <v>474</v>
      </c>
      <c r="D63" s="85"/>
      <c r="E63" s="85"/>
      <c r="F63" s="338" t="s">
        <v>8</v>
      </c>
      <c r="G63" s="338"/>
      <c r="H63" s="345">
        <v>38654</v>
      </c>
      <c r="I63" s="345"/>
      <c r="J63" s="120">
        <v>38653.3</v>
      </c>
      <c r="K63" s="85"/>
      <c r="L63" s="120">
        <v>21713.26</v>
      </c>
      <c r="M63" s="337">
        <v>0.5617338438453976</v>
      </c>
      <c r="N63" s="337"/>
      <c r="O63" s="85"/>
      <c r="P63" s="85"/>
    </row>
    <row r="64" spans="1:16" ht="9.75" customHeight="1">
      <c r="A64" s="85"/>
      <c r="B64" s="116" t="s">
        <v>514</v>
      </c>
      <c r="C64" s="116" t="s">
        <v>515</v>
      </c>
      <c r="D64" s="85"/>
      <c r="E64" s="85"/>
      <c r="F64" s="338" t="s">
        <v>8</v>
      </c>
      <c r="G64" s="338"/>
      <c r="H64" s="345">
        <v>22500</v>
      </c>
      <c r="I64" s="345"/>
      <c r="J64" s="120">
        <v>22500</v>
      </c>
      <c r="K64" s="85"/>
      <c r="L64" s="120">
        <v>22500</v>
      </c>
      <c r="M64" s="337">
        <v>1</v>
      </c>
      <c r="N64" s="337"/>
      <c r="O64" s="85"/>
      <c r="P64" s="85"/>
    </row>
    <row r="65" spans="1:16" ht="9.75" customHeight="1">
      <c r="A65" s="85"/>
      <c r="B65" s="116" t="s">
        <v>99</v>
      </c>
      <c r="C65" s="116" t="s">
        <v>100</v>
      </c>
      <c r="D65" s="85"/>
      <c r="E65" s="85"/>
      <c r="F65" s="347">
        <v>1561655</v>
      </c>
      <c r="G65" s="347"/>
      <c r="H65" s="345">
        <v>1561655</v>
      </c>
      <c r="I65" s="345"/>
      <c r="J65" s="120">
        <v>1561655</v>
      </c>
      <c r="K65" s="85"/>
      <c r="L65" s="120">
        <v>1561654</v>
      </c>
      <c r="M65" s="337">
        <v>0.9999993596537007</v>
      </c>
      <c r="N65" s="337"/>
      <c r="O65" s="85"/>
      <c r="P65" s="85"/>
    </row>
    <row r="66" spans="1:16" ht="9.75" customHeight="1">
      <c r="A66" s="85"/>
      <c r="B66" s="116" t="s">
        <v>106</v>
      </c>
      <c r="C66" s="116" t="s">
        <v>107</v>
      </c>
      <c r="D66" s="85"/>
      <c r="E66" s="85"/>
      <c r="F66" s="347">
        <v>5349454</v>
      </c>
      <c r="G66" s="347"/>
      <c r="H66" s="345">
        <v>1570966</v>
      </c>
      <c r="I66" s="345"/>
      <c r="J66" s="120">
        <v>1380180.49</v>
      </c>
      <c r="K66" s="85"/>
      <c r="L66" s="120">
        <v>664605.96</v>
      </c>
      <c r="M66" s="337">
        <v>0.42305559763865036</v>
      </c>
      <c r="N66" s="337"/>
      <c r="O66" s="85"/>
      <c r="P66" s="85"/>
    </row>
    <row r="67" spans="1:16" ht="9.75" customHeight="1">
      <c r="A67" s="85"/>
      <c r="B67" s="116" t="s">
        <v>108</v>
      </c>
      <c r="C67" s="116" t="s">
        <v>109</v>
      </c>
      <c r="D67" s="85"/>
      <c r="E67" s="85"/>
      <c r="F67" s="338" t="s">
        <v>8</v>
      </c>
      <c r="G67" s="338"/>
      <c r="H67" s="345">
        <v>5097158</v>
      </c>
      <c r="I67" s="345"/>
      <c r="J67" s="120">
        <v>5056400.52</v>
      </c>
      <c r="K67" s="85"/>
      <c r="L67" s="120">
        <v>4788240.83</v>
      </c>
      <c r="M67" s="337">
        <v>0.9393942330216172</v>
      </c>
      <c r="N67" s="337"/>
      <c r="O67" s="85"/>
      <c r="P67" s="85"/>
    </row>
    <row r="68" spans="1:16" ht="9.75" customHeight="1">
      <c r="A68" s="85"/>
      <c r="B68" s="116" t="s">
        <v>110</v>
      </c>
      <c r="C68" s="116" t="s">
        <v>111</v>
      </c>
      <c r="D68" s="85"/>
      <c r="E68" s="85"/>
      <c r="F68" s="338" t="s">
        <v>8</v>
      </c>
      <c r="G68" s="338"/>
      <c r="H68" s="345">
        <v>181876</v>
      </c>
      <c r="I68" s="345"/>
      <c r="J68" s="120">
        <v>181485</v>
      </c>
      <c r="K68" s="85"/>
      <c r="L68" s="120">
        <v>181485</v>
      </c>
      <c r="M68" s="337">
        <v>0.9978501836416019</v>
      </c>
      <c r="N68" s="337"/>
      <c r="O68" s="85"/>
      <c r="P68" s="85"/>
    </row>
    <row r="69" spans="1:16" ht="9.75" customHeight="1">
      <c r="A69" s="85"/>
      <c r="B69" s="116" t="s">
        <v>114</v>
      </c>
      <c r="C69" s="116" t="s">
        <v>115</v>
      </c>
      <c r="D69" s="85"/>
      <c r="E69" s="85"/>
      <c r="F69" s="347">
        <v>1000000</v>
      </c>
      <c r="G69" s="347"/>
      <c r="H69" s="345">
        <v>369568</v>
      </c>
      <c r="I69" s="345"/>
      <c r="J69" s="120">
        <v>369382.67</v>
      </c>
      <c r="K69" s="85"/>
      <c r="L69" s="120">
        <v>369382.67</v>
      </c>
      <c r="M69" s="337">
        <v>0.9994985225993592</v>
      </c>
      <c r="N69" s="337"/>
      <c r="O69" s="85"/>
      <c r="P69" s="85"/>
    </row>
    <row r="70" spans="1:16" ht="9.75" customHeight="1">
      <c r="A70" s="85"/>
      <c r="B70" s="116" t="s">
        <v>116</v>
      </c>
      <c r="C70" s="116" t="s">
        <v>117</v>
      </c>
      <c r="D70" s="85"/>
      <c r="E70" s="85"/>
      <c r="F70" s="338" t="s">
        <v>8</v>
      </c>
      <c r="G70" s="338"/>
      <c r="H70" s="345">
        <v>469058</v>
      </c>
      <c r="I70" s="345"/>
      <c r="J70" s="120">
        <v>469057.31</v>
      </c>
      <c r="K70" s="85"/>
      <c r="L70" s="120">
        <v>469056.6</v>
      </c>
      <c r="M70" s="337">
        <v>0.9999970152944838</v>
      </c>
      <c r="N70" s="337"/>
      <c r="O70" s="85"/>
      <c r="P70" s="85"/>
    </row>
    <row r="71" spans="1:16" ht="9.75" customHeight="1">
      <c r="A71" s="85"/>
      <c r="B71" s="116" t="s">
        <v>124</v>
      </c>
      <c r="C71" s="116" t="s">
        <v>125</v>
      </c>
      <c r="D71" s="85"/>
      <c r="E71" s="85"/>
      <c r="F71" s="338" t="s">
        <v>8</v>
      </c>
      <c r="G71" s="338"/>
      <c r="H71" s="345">
        <v>90770</v>
      </c>
      <c r="I71" s="345"/>
      <c r="J71" s="120">
        <v>90769.29</v>
      </c>
      <c r="K71" s="85"/>
      <c r="L71" s="120">
        <v>24000</v>
      </c>
      <c r="M71" s="337">
        <v>0.2644045389445852</v>
      </c>
      <c r="N71" s="337"/>
      <c r="O71" s="85"/>
      <c r="P71" s="85"/>
    </row>
    <row r="72" spans="1:18" ht="9.75" customHeight="1">
      <c r="A72" s="85"/>
      <c r="B72" s="292" t="s">
        <v>126</v>
      </c>
      <c r="C72" s="292"/>
      <c r="D72" s="13"/>
      <c r="E72" s="13"/>
      <c r="F72" s="282">
        <v>107690045</v>
      </c>
      <c r="G72" s="282"/>
      <c r="H72" s="282">
        <v>110645155</v>
      </c>
      <c r="I72" s="282"/>
      <c r="J72" s="283">
        <v>103904813.57</v>
      </c>
      <c r="K72" s="283"/>
      <c r="L72" s="282">
        <v>102358876.1</v>
      </c>
      <c r="M72" s="282">
        <v>0.9251094284245885</v>
      </c>
      <c r="N72" s="79">
        <v>92.51</v>
      </c>
      <c r="O72" s="79"/>
      <c r="P72" s="78"/>
      <c r="Q72" s="85"/>
      <c r="R72" s="69"/>
    </row>
    <row r="73" spans="1:16" ht="9.75" customHeight="1">
      <c r="A73" s="85"/>
      <c r="B73" s="115"/>
      <c r="C73" s="115"/>
      <c r="D73" s="85"/>
      <c r="E73" s="85"/>
      <c r="F73" s="117"/>
      <c r="G73" s="117"/>
      <c r="H73" s="117"/>
      <c r="I73" s="117"/>
      <c r="J73" s="118"/>
      <c r="K73" s="85"/>
      <c r="L73" s="118"/>
      <c r="M73" s="119"/>
      <c r="N73" s="119"/>
      <c r="O73" s="85"/>
      <c r="P73" s="85"/>
    </row>
    <row r="74" spans="1:16" ht="9.75" customHeight="1">
      <c r="A74" s="85"/>
      <c r="B74" s="346" t="s">
        <v>127</v>
      </c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</row>
    <row r="75" spans="1:16" ht="9.75" customHeight="1">
      <c r="A75" s="85"/>
      <c r="B75" s="116" t="s">
        <v>128</v>
      </c>
      <c r="C75" s="116" t="s">
        <v>129</v>
      </c>
      <c r="D75" s="85"/>
      <c r="E75" s="85"/>
      <c r="F75" s="347">
        <v>2198054</v>
      </c>
      <c r="G75" s="347"/>
      <c r="H75" s="345">
        <v>1084315</v>
      </c>
      <c r="I75" s="345"/>
      <c r="J75" s="120">
        <v>333266.88</v>
      </c>
      <c r="K75" s="85"/>
      <c r="L75" s="120">
        <v>333266.88</v>
      </c>
      <c r="M75" s="337">
        <v>0.3073524575423193</v>
      </c>
      <c r="N75" s="337"/>
      <c r="O75" s="85"/>
      <c r="P75" s="85"/>
    </row>
    <row r="76" spans="1:16" ht="9.75" customHeight="1">
      <c r="A76" s="85"/>
      <c r="B76" s="116" t="s">
        <v>130</v>
      </c>
      <c r="C76" s="116" t="s">
        <v>129</v>
      </c>
      <c r="D76" s="85"/>
      <c r="E76" s="85"/>
      <c r="F76" s="347">
        <v>4846186</v>
      </c>
      <c r="G76" s="347"/>
      <c r="H76" s="345">
        <v>2026185</v>
      </c>
      <c r="I76" s="345"/>
      <c r="J76" s="120">
        <v>627049.37</v>
      </c>
      <c r="K76" s="85"/>
      <c r="L76" s="120">
        <v>627049.37</v>
      </c>
      <c r="M76" s="337">
        <v>0.3094729109138603</v>
      </c>
      <c r="N76" s="337"/>
      <c r="O76" s="85"/>
      <c r="P76" s="85"/>
    </row>
    <row r="77" spans="1:16" ht="9.75" customHeight="1">
      <c r="A77" s="85"/>
      <c r="B77" s="116" t="s">
        <v>41</v>
      </c>
      <c r="C77" s="116" t="s">
        <v>42</v>
      </c>
      <c r="D77" s="85"/>
      <c r="E77" s="85"/>
      <c r="F77" s="347">
        <v>2405000</v>
      </c>
      <c r="G77" s="347"/>
      <c r="H77" s="345">
        <v>817388</v>
      </c>
      <c r="I77" s="345"/>
      <c r="J77" s="120">
        <v>6352.9</v>
      </c>
      <c r="K77" s="85"/>
      <c r="L77" s="120">
        <v>6352.9</v>
      </c>
      <c r="M77" s="337">
        <v>0.007772196313134032</v>
      </c>
      <c r="N77" s="337"/>
      <c r="O77" s="85"/>
      <c r="P77" s="85"/>
    </row>
    <row r="78" spans="1:16" ht="9.75" customHeight="1">
      <c r="A78" s="85"/>
      <c r="B78" s="116" t="s">
        <v>131</v>
      </c>
      <c r="C78" s="116" t="s">
        <v>132</v>
      </c>
      <c r="D78" s="85"/>
      <c r="E78" s="85"/>
      <c r="F78" s="338" t="s">
        <v>8</v>
      </c>
      <c r="G78" s="338"/>
      <c r="H78" s="345">
        <v>12600</v>
      </c>
      <c r="I78" s="345"/>
      <c r="J78" s="120">
        <v>12600</v>
      </c>
      <c r="K78" s="85"/>
      <c r="L78" s="120">
        <v>12600</v>
      </c>
      <c r="M78" s="337">
        <v>1</v>
      </c>
      <c r="N78" s="337"/>
      <c r="O78" s="85"/>
      <c r="P78" s="85"/>
    </row>
    <row r="79" spans="1:16" ht="9.75" customHeight="1">
      <c r="A79" s="85"/>
      <c r="B79" s="116" t="s">
        <v>43</v>
      </c>
      <c r="C79" s="116" t="s">
        <v>44</v>
      </c>
      <c r="D79" s="85"/>
      <c r="E79" s="85"/>
      <c r="F79" s="347">
        <v>18000</v>
      </c>
      <c r="G79" s="347"/>
      <c r="H79" s="345">
        <v>18870</v>
      </c>
      <c r="I79" s="345"/>
      <c r="J79" s="120">
        <v>18870</v>
      </c>
      <c r="K79" s="85"/>
      <c r="L79" s="120">
        <v>18870</v>
      </c>
      <c r="M79" s="337">
        <v>1</v>
      </c>
      <c r="N79" s="337"/>
      <c r="O79" s="85"/>
      <c r="P79" s="85"/>
    </row>
    <row r="80" spans="1:16" ht="9.75" customHeight="1">
      <c r="A80" s="85"/>
      <c r="B80" s="116" t="s">
        <v>469</v>
      </c>
      <c r="C80" s="116" t="s">
        <v>470</v>
      </c>
      <c r="D80" s="85"/>
      <c r="E80" s="85"/>
      <c r="F80" s="338" t="s">
        <v>8</v>
      </c>
      <c r="G80" s="338"/>
      <c r="H80" s="345">
        <v>9440</v>
      </c>
      <c r="I80" s="345"/>
      <c r="J80" s="120">
        <v>9440</v>
      </c>
      <c r="K80" s="85"/>
      <c r="L80" s="120">
        <v>9440</v>
      </c>
      <c r="M80" s="337">
        <v>1</v>
      </c>
      <c r="N80" s="337"/>
      <c r="O80" s="85"/>
      <c r="P80" s="85"/>
    </row>
    <row r="81" spans="1:16" ht="9.75" customHeight="1">
      <c r="A81" s="85"/>
      <c r="B81" s="116" t="s">
        <v>45</v>
      </c>
      <c r="C81" s="116" t="s">
        <v>46</v>
      </c>
      <c r="D81" s="85"/>
      <c r="E81" s="85"/>
      <c r="F81" s="347">
        <v>127000</v>
      </c>
      <c r="G81" s="347"/>
      <c r="H81" s="345">
        <v>164766</v>
      </c>
      <c r="I81" s="345"/>
      <c r="J81" s="120">
        <v>64775.88</v>
      </c>
      <c r="K81" s="85"/>
      <c r="L81" s="120">
        <v>64775.88</v>
      </c>
      <c r="M81" s="337">
        <v>0.39313863297039436</v>
      </c>
      <c r="N81" s="337"/>
      <c r="O81" s="85"/>
      <c r="P81" s="85"/>
    </row>
    <row r="82" spans="1:16" ht="9.75" customHeight="1">
      <c r="A82" s="85"/>
      <c r="B82" s="116" t="s">
        <v>47</v>
      </c>
      <c r="C82" s="116" t="s">
        <v>48</v>
      </c>
      <c r="D82" s="85"/>
      <c r="E82" s="85"/>
      <c r="F82" s="347">
        <v>15200</v>
      </c>
      <c r="G82" s="347"/>
      <c r="H82" s="345">
        <v>15200</v>
      </c>
      <c r="I82" s="345"/>
      <c r="J82" s="121" t="s">
        <v>8</v>
      </c>
      <c r="K82" s="85"/>
      <c r="L82" s="121" t="s">
        <v>8</v>
      </c>
      <c r="M82" s="337">
        <v>0</v>
      </c>
      <c r="N82" s="337"/>
      <c r="O82" s="85"/>
      <c r="P82" s="85"/>
    </row>
    <row r="83" spans="1:16" ht="9.75" customHeight="1">
      <c r="A83" s="85"/>
      <c r="B83" s="116" t="s">
        <v>133</v>
      </c>
      <c r="C83" s="116" t="s">
        <v>134</v>
      </c>
      <c r="D83" s="85"/>
      <c r="E83" s="85"/>
      <c r="F83" s="347">
        <v>4500</v>
      </c>
      <c r="G83" s="347"/>
      <c r="H83" s="345">
        <v>7040</v>
      </c>
      <c r="I83" s="345"/>
      <c r="J83" s="120">
        <v>4280</v>
      </c>
      <c r="K83" s="85"/>
      <c r="L83" s="120">
        <v>4280</v>
      </c>
      <c r="M83" s="337">
        <v>0.6079545454545454</v>
      </c>
      <c r="N83" s="337"/>
      <c r="O83" s="85"/>
      <c r="P83" s="85"/>
    </row>
    <row r="84" spans="1:16" ht="9.75" customHeight="1">
      <c r="A84" s="85"/>
      <c r="B84" s="116" t="s">
        <v>135</v>
      </c>
      <c r="C84" s="116" t="s">
        <v>136</v>
      </c>
      <c r="D84" s="85"/>
      <c r="E84" s="85"/>
      <c r="F84" s="347">
        <v>173711</v>
      </c>
      <c r="G84" s="347"/>
      <c r="H84" s="345">
        <v>93673</v>
      </c>
      <c r="I84" s="345"/>
      <c r="J84" s="120">
        <v>44605.24</v>
      </c>
      <c r="K84" s="85"/>
      <c r="L84" s="120">
        <v>43895.24</v>
      </c>
      <c r="M84" s="337">
        <v>0.46860077076638945</v>
      </c>
      <c r="N84" s="337"/>
      <c r="O84" s="85"/>
      <c r="P84" s="85"/>
    </row>
    <row r="85" spans="1:16" ht="9.75" customHeight="1">
      <c r="A85" s="85"/>
      <c r="B85" s="116" t="s">
        <v>137</v>
      </c>
      <c r="C85" s="116" t="s">
        <v>138</v>
      </c>
      <c r="D85" s="85"/>
      <c r="E85" s="85"/>
      <c r="F85" s="347">
        <v>687112</v>
      </c>
      <c r="G85" s="347"/>
      <c r="H85" s="345">
        <v>246712</v>
      </c>
      <c r="I85" s="345"/>
      <c r="J85" s="120">
        <v>71757.45</v>
      </c>
      <c r="K85" s="85"/>
      <c r="L85" s="120">
        <v>71757.45</v>
      </c>
      <c r="M85" s="337">
        <v>0.29085512662537694</v>
      </c>
      <c r="N85" s="337"/>
      <c r="O85" s="85"/>
      <c r="P85" s="85"/>
    </row>
    <row r="86" spans="1:16" ht="9.75" customHeight="1">
      <c r="A86" s="85"/>
      <c r="B86" s="116" t="s">
        <v>49</v>
      </c>
      <c r="C86" s="116" t="s">
        <v>50</v>
      </c>
      <c r="D86" s="85"/>
      <c r="E86" s="85"/>
      <c r="F86" s="347">
        <v>224446</v>
      </c>
      <c r="G86" s="347"/>
      <c r="H86" s="345">
        <v>103986</v>
      </c>
      <c r="I86" s="345"/>
      <c r="J86" s="120">
        <v>13730.1</v>
      </c>
      <c r="K86" s="85"/>
      <c r="L86" s="120">
        <v>13730.1</v>
      </c>
      <c r="M86" s="337">
        <v>0.13203796664935663</v>
      </c>
      <c r="N86" s="337"/>
      <c r="O86" s="85"/>
      <c r="P86" s="85"/>
    </row>
    <row r="87" spans="1:16" ht="9.75" customHeight="1">
      <c r="A87" s="85"/>
      <c r="B87" s="116" t="s">
        <v>139</v>
      </c>
      <c r="C87" s="116" t="s">
        <v>140</v>
      </c>
      <c r="D87" s="85"/>
      <c r="E87" s="85"/>
      <c r="F87" s="338" t="s">
        <v>8</v>
      </c>
      <c r="G87" s="338"/>
      <c r="H87" s="345">
        <v>180</v>
      </c>
      <c r="I87" s="345"/>
      <c r="J87" s="121" t="s">
        <v>8</v>
      </c>
      <c r="K87" s="85"/>
      <c r="L87" s="121" t="s">
        <v>8</v>
      </c>
      <c r="M87" s="337">
        <v>0</v>
      </c>
      <c r="N87" s="337"/>
      <c r="O87" s="85"/>
      <c r="P87" s="85"/>
    </row>
    <row r="88" spans="1:16" ht="9.75" customHeight="1">
      <c r="A88" s="85"/>
      <c r="B88" s="116" t="s">
        <v>51</v>
      </c>
      <c r="C88" s="116" t="s">
        <v>52</v>
      </c>
      <c r="D88" s="85"/>
      <c r="E88" s="85"/>
      <c r="F88" s="347">
        <v>42638</v>
      </c>
      <c r="G88" s="347"/>
      <c r="H88" s="345">
        <v>20938</v>
      </c>
      <c r="I88" s="345"/>
      <c r="J88" s="120">
        <v>13549.1</v>
      </c>
      <c r="K88" s="85"/>
      <c r="L88" s="120">
        <v>13549.1</v>
      </c>
      <c r="M88" s="337">
        <v>0.6471057407584296</v>
      </c>
      <c r="N88" s="337"/>
      <c r="O88" s="85"/>
      <c r="P88" s="85"/>
    </row>
    <row r="89" spans="1:16" ht="9.75" customHeight="1">
      <c r="A89" s="85"/>
      <c r="B89" s="116" t="s">
        <v>141</v>
      </c>
      <c r="C89" s="116" t="s">
        <v>142</v>
      </c>
      <c r="D89" s="85"/>
      <c r="E89" s="85"/>
      <c r="F89" s="347">
        <v>53000</v>
      </c>
      <c r="G89" s="347"/>
      <c r="H89" s="345">
        <v>47500</v>
      </c>
      <c r="I89" s="345"/>
      <c r="J89" s="120">
        <v>2140.09</v>
      </c>
      <c r="K89" s="85"/>
      <c r="L89" s="120">
        <v>1926.5</v>
      </c>
      <c r="M89" s="337">
        <v>0.040557894736842105</v>
      </c>
      <c r="N89" s="337"/>
      <c r="O89" s="85"/>
      <c r="P89" s="85"/>
    </row>
    <row r="90" spans="1:16" ht="9.75" customHeight="1">
      <c r="A90" s="85"/>
      <c r="B90" s="116" t="s">
        <v>53</v>
      </c>
      <c r="C90" s="116" t="s">
        <v>54</v>
      </c>
      <c r="D90" s="85"/>
      <c r="E90" s="85"/>
      <c r="F90" s="347">
        <v>35113</v>
      </c>
      <c r="G90" s="347"/>
      <c r="H90" s="345">
        <v>19563</v>
      </c>
      <c r="I90" s="345"/>
      <c r="J90" s="120">
        <v>9083.4</v>
      </c>
      <c r="K90" s="85"/>
      <c r="L90" s="120">
        <v>9083.4</v>
      </c>
      <c r="M90" s="337">
        <v>0.46431528906609415</v>
      </c>
      <c r="N90" s="337"/>
      <c r="O90" s="85"/>
      <c r="P90" s="85"/>
    </row>
    <row r="91" spans="1:16" ht="9.75" customHeight="1">
      <c r="A91" s="85"/>
      <c r="B91" s="116" t="s">
        <v>55</v>
      </c>
      <c r="C91" s="116" t="s">
        <v>56</v>
      </c>
      <c r="D91" s="85"/>
      <c r="E91" s="85"/>
      <c r="F91" s="347">
        <v>28500</v>
      </c>
      <c r="G91" s="347"/>
      <c r="H91" s="345">
        <v>23500</v>
      </c>
      <c r="I91" s="345"/>
      <c r="J91" s="120">
        <v>1082.4</v>
      </c>
      <c r="K91" s="85"/>
      <c r="L91" s="120">
        <v>1082.4</v>
      </c>
      <c r="M91" s="337">
        <v>0.046059574468085104</v>
      </c>
      <c r="N91" s="337"/>
      <c r="O91" s="85"/>
      <c r="P91" s="85"/>
    </row>
    <row r="92" spans="1:16" ht="9.75" customHeight="1">
      <c r="A92" s="85"/>
      <c r="B92" s="116" t="s">
        <v>509</v>
      </c>
      <c r="C92" s="116" t="s">
        <v>510</v>
      </c>
      <c r="D92" s="85"/>
      <c r="E92" s="85"/>
      <c r="F92" s="338" t="s">
        <v>8</v>
      </c>
      <c r="G92" s="338"/>
      <c r="H92" s="345">
        <v>500</v>
      </c>
      <c r="I92" s="345"/>
      <c r="J92" s="121" t="s">
        <v>8</v>
      </c>
      <c r="K92" s="85"/>
      <c r="L92" s="121" t="s">
        <v>8</v>
      </c>
      <c r="M92" s="337">
        <v>0</v>
      </c>
      <c r="N92" s="337"/>
      <c r="O92" s="85"/>
      <c r="P92" s="85"/>
    </row>
    <row r="93" spans="1:16" ht="9.75" customHeight="1">
      <c r="A93" s="85"/>
      <c r="B93" s="116" t="s">
        <v>59</v>
      </c>
      <c r="C93" s="116" t="s">
        <v>60</v>
      </c>
      <c r="D93" s="85"/>
      <c r="E93" s="85"/>
      <c r="F93" s="347">
        <v>31542</v>
      </c>
      <c r="G93" s="347"/>
      <c r="H93" s="345">
        <v>9042</v>
      </c>
      <c r="I93" s="345"/>
      <c r="J93" s="121" t="s">
        <v>8</v>
      </c>
      <c r="K93" s="85"/>
      <c r="L93" s="121" t="s">
        <v>8</v>
      </c>
      <c r="M93" s="337">
        <v>0</v>
      </c>
      <c r="N93" s="337"/>
      <c r="O93" s="85"/>
      <c r="P93" s="85"/>
    </row>
    <row r="94" spans="1:16" ht="9.75" customHeight="1">
      <c r="A94" s="85"/>
      <c r="B94" s="116" t="s">
        <v>61</v>
      </c>
      <c r="C94" s="116" t="s">
        <v>62</v>
      </c>
      <c r="D94" s="85"/>
      <c r="E94" s="85"/>
      <c r="F94" s="347">
        <v>360444</v>
      </c>
      <c r="G94" s="347"/>
      <c r="H94" s="345">
        <v>185960</v>
      </c>
      <c r="I94" s="345"/>
      <c r="J94" s="120">
        <v>35180</v>
      </c>
      <c r="K94" s="85"/>
      <c r="L94" s="120">
        <v>35180</v>
      </c>
      <c r="M94" s="337">
        <v>0.18918046891804688</v>
      </c>
      <c r="N94" s="337"/>
      <c r="O94" s="85"/>
      <c r="P94" s="85"/>
    </row>
    <row r="95" spans="1:16" ht="9.75" customHeight="1">
      <c r="A95" s="85"/>
      <c r="B95" s="116" t="s">
        <v>63</v>
      </c>
      <c r="C95" s="116" t="s">
        <v>64</v>
      </c>
      <c r="D95" s="85"/>
      <c r="E95" s="85"/>
      <c r="F95" s="347">
        <v>97564</v>
      </c>
      <c r="G95" s="347"/>
      <c r="H95" s="345">
        <v>31924</v>
      </c>
      <c r="I95" s="345"/>
      <c r="J95" s="120">
        <v>2360</v>
      </c>
      <c r="K95" s="85"/>
      <c r="L95" s="121" t="s">
        <v>8</v>
      </c>
      <c r="M95" s="337">
        <v>0</v>
      </c>
      <c r="N95" s="337"/>
      <c r="O95" s="85"/>
      <c r="P95" s="85"/>
    </row>
    <row r="96" spans="1:16" ht="9.75" customHeight="1">
      <c r="A96" s="85"/>
      <c r="B96" s="116" t="s">
        <v>65</v>
      </c>
      <c r="C96" s="116" t="s">
        <v>66</v>
      </c>
      <c r="D96" s="85"/>
      <c r="E96" s="85"/>
      <c r="F96" s="347">
        <v>420568</v>
      </c>
      <c r="G96" s="347"/>
      <c r="H96" s="345">
        <v>196571</v>
      </c>
      <c r="I96" s="345"/>
      <c r="J96" s="120">
        <v>225</v>
      </c>
      <c r="K96" s="85"/>
      <c r="L96" s="120">
        <v>225</v>
      </c>
      <c r="M96" s="337">
        <v>0.0011446245885710507</v>
      </c>
      <c r="N96" s="337"/>
      <c r="O96" s="85"/>
      <c r="P96" s="85"/>
    </row>
    <row r="97" spans="1:16" ht="9.75" customHeight="1">
      <c r="A97" s="85"/>
      <c r="B97" s="116" t="s">
        <v>67</v>
      </c>
      <c r="C97" s="116" t="s">
        <v>68</v>
      </c>
      <c r="D97" s="85"/>
      <c r="E97" s="85"/>
      <c r="F97" s="347">
        <v>40000</v>
      </c>
      <c r="G97" s="347"/>
      <c r="H97" s="349" t="s">
        <v>8</v>
      </c>
      <c r="I97" s="349"/>
      <c r="J97" s="121" t="s">
        <v>8</v>
      </c>
      <c r="K97" s="85"/>
      <c r="L97" s="121" t="s">
        <v>8</v>
      </c>
      <c r="M97" s="337">
        <v>0</v>
      </c>
      <c r="N97" s="337"/>
      <c r="O97" s="85"/>
      <c r="P97" s="85"/>
    </row>
    <row r="98" spans="1:16" ht="9.75" customHeight="1">
      <c r="A98" s="85"/>
      <c r="B98" s="116" t="s">
        <v>145</v>
      </c>
      <c r="C98" s="116" t="s">
        <v>146</v>
      </c>
      <c r="D98" s="85"/>
      <c r="E98" s="85"/>
      <c r="F98" s="347">
        <v>5000</v>
      </c>
      <c r="G98" s="347"/>
      <c r="H98" s="349" t="s">
        <v>8</v>
      </c>
      <c r="I98" s="349"/>
      <c r="J98" s="121" t="s">
        <v>8</v>
      </c>
      <c r="K98" s="85"/>
      <c r="L98" s="121" t="s">
        <v>8</v>
      </c>
      <c r="M98" s="337">
        <v>0</v>
      </c>
      <c r="N98" s="337"/>
      <c r="O98" s="85"/>
      <c r="P98" s="85"/>
    </row>
    <row r="99" spans="1:16" ht="9.75" customHeight="1">
      <c r="A99" s="85"/>
      <c r="B99" s="116" t="s">
        <v>147</v>
      </c>
      <c r="C99" s="116" t="s">
        <v>148</v>
      </c>
      <c r="D99" s="85"/>
      <c r="E99" s="85"/>
      <c r="F99" s="347">
        <v>5466</v>
      </c>
      <c r="G99" s="347"/>
      <c r="H99" s="345">
        <v>5466</v>
      </c>
      <c r="I99" s="345"/>
      <c r="J99" s="121" t="s">
        <v>8</v>
      </c>
      <c r="K99" s="85"/>
      <c r="L99" s="121" t="s">
        <v>8</v>
      </c>
      <c r="M99" s="337">
        <v>0</v>
      </c>
      <c r="N99" s="337"/>
      <c r="O99" s="85"/>
      <c r="P99" s="85"/>
    </row>
    <row r="100" spans="1:16" ht="9.75" customHeight="1">
      <c r="A100" s="85"/>
      <c r="B100" s="116" t="s">
        <v>69</v>
      </c>
      <c r="C100" s="116" t="s">
        <v>70</v>
      </c>
      <c r="D100" s="85"/>
      <c r="E100" s="85"/>
      <c r="F100" s="347">
        <v>39555</v>
      </c>
      <c r="G100" s="347"/>
      <c r="H100" s="345">
        <v>21931</v>
      </c>
      <c r="I100" s="345"/>
      <c r="J100" s="120">
        <v>5414.8</v>
      </c>
      <c r="K100" s="85"/>
      <c r="L100" s="120">
        <v>5414.8</v>
      </c>
      <c r="M100" s="337">
        <v>0.24690164607177056</v>
      </c>
      <c r="N100" s="337"/>
      <c r="O100" s="85"/>
      <c r="P100" s="85"/>
    </row>
    <row r="101" spans="1:16" ht="9.75" customHeight="1">
      <c r="A101" s="85"/>
      <c r="B101" s="116" t="s">
        <v>71</v>
      </c>
      <c r="C101" s="116" t="s">
        <v>72</v>
      </c>
      <c r="D101" s="85"/>
      <c r="E101" s="85"/>
      <c r="F101" s="347">
        <v>61000</v>
      </c>
      <c r="G101" s="347"/>
      <c r="H101" s="345">
        <v>33824</v>
      </c>
      <c r="I101" s="345"/>
      <c r="J101" s="120">
        <v>14178.57</v>
      </c>
      <c r="K101" s="85"/>
      <c r="L101" s="120">
        <v>14178.57</v>
      </c>
      <c r="M101" s="337">
        <v>0.4191866721854305</v>
      </c>
      <c r="N101" s="337"/>
      <c r="O101" s="85"/>
      <c r="P101" s="85"/>
    </row>
    <row r="102" spans="1:16" ht="9.75" customHeight="1">
      <c r="A102" s="85"/>
      <c r="B102" s="116" t="s">
        <v>73</v>
      </c>
      <c r="C102" s="116" t="s">
        <v>74</v>
      </c>
      <c r="D102" s="85"/>
      <c r="E102" s="85"/>
      <c r="F102" s="338" t="s">
        <v>8</v>
      </c>
      <c r="G102" s="338"/>
      <c r="H102" s="345">
        <v>20676</v>
      </c>
      <c r="I102" s="345"/>
      <c r="J102" s="120">
        <v>20674.66</v>
      </c>
      <c r="K102" s="85"/>
      <c r="L102" s="120">
        <v>20674.66</v>
      </c>
      <c r="M102" s="337">
        <v>0.9999351905591023</v>
      </c>
      <c r="N102" s="337"/>
      <c r="O102" s="85"/>
      <c r="P102" s="85"/>
    </row>
    <row r="103" spans="1:16" ht="9.75" customHeight="1">
      <c r="A103" s="85"/>
      <c r="B103" s="116" t="s">
        <v>151</v>
      </c>
      <c r="C103" s="116" t="s">
        <v>152</v>
      </c>
      <c r="D103" s="85"/>
      <c r="E103" s="85"/>
      <c r="F103" s="347">
        <v>32920</v>
      </c>
      <c r="G103" s="347"/>
      <c r="H103" s="345">
        <v>38065</v>
      </c>
      <c r="I103" s="345"/>
      <c r="J103" s="121" t="s">
        <v>8</v>
      </c>
      <c r="K103" s="85"/>
      <c r="L103" s="121" t="s">
        <v>8</v>
      </c>
      <c r="M103" s="337">
        <v>0</v>
      </c>
      <c r="N103" s="337"/>
      <c r="O103" s="85"/>
      <c r="P103" s="85"/>
    </row>
    <row r="104" spans="1:16" ht="9.75" customHeight="1">
      <c r="A104" s="85"/>
      <c r="B104" s="116" t="s">
        <v>75</v>
      </c>
      <c r="C104" s="116" t="s">
        <v>76</v>
      </c>
      <c r="D104" s="85"/>
      <c r="E104" s="85"/>
      <c r="F104" s="347">
        <v>5000</v>
      </c>
      <c r="G104" s="347"/>
      <c r="H104" s="345">
        <v>5000</v>
      </c>
      <c r="I104" s="345"/>
      <c r="J104" s="121" t="s">
        <v>8</v>
      </c>
      <c r="K104" s="85"/>
      <c r="L104" s="121" t="s">
        <v>8</v>
      </c>
      <c r="M104" s="337">
        <v>0</v>
      </c>
      <c r="N104" s="337"/>
      <c r="O104" s="85"/>
      <c r="P104" s="85"/>
    </row>
    <row r="105" spans="1:16" ht="9.75" customHeight="1">
      <c r="A105" s="85"/>
      <c r="B105" s="116" t="s">
        <v>77</v>
      </c>
      <c r="C105" s="116" t="s">
        <v>78</v>
      </c>
      <c r="D105" s="85"/>
      <c r="E105" s="85"/>
      <c r="F105" s="347">
        <v>279624</v>
      </c>
      <c r="G105" s="347"/>
      <c r="H105" s="345">
        <v>318090</v>
      </c>
      <c r="I105" s="345"/>
      <c r="J105" s="120">
        <v>108734.64</v>
      </c>
      <c r="K105" s="85"/>
      <c r="L105" s="120">
        <v>68170.64</v>
      </c>
      <c r="M105" s="337">
        <v>0.21431242730044955</v>
      </c>
      <c r="N105" s="337"/>
      <c r="O105" s="85"/>
      <c r="P105" s="85"/>
    </row>
    <row r="106" spans="1:16" ht="9.75" customHeight="1">
      <c r="A106" s="85"/>
      <c r="B106" s="116" t="s">
        <v>153</v>
      </c>
      <c r="C106" s="116" t="s">
        <v>154</v>
      </c>
      <c r="D106" s="85"/>
      <c r="E106" s="85"/>
      <c r="F106" s="347">
        <v>121099</v>
      </c>
      <c r="G106" s="347"/>
      <c r="H106" s="345">
        <v>76446</v>
      </c>
      <c r="I106" s="345"/>
      <c r="J106" s="120">
        <v>2485</v>
      </c>
      <c r="K106" s="85"/>
      <c r="L106" s="120">
        <v>2485</v>
      </c>
      <c r="M106" s="337">
        <v>0.03250660597022735</v>
      </c>
      <c r="N106" s="337"/>
      <c r="O106" s="85"/>
      <c r="P106" s="85"/>
    </row>
    <row r="107" spans="1:16" ht="9.75" customHeight="1">
      <c r="A107" s="85"/>
      <c r="B107" s="116" t="s">
        <v>155</v>
      </c>
      <c r="C107" s="116" t="s">
        <v>156</v>
      </c>
      <c r="D107" s="85"/>
      <c r="E107" s="85"/>
      <c r="F107" s="347">
        <v>434223</v>
      </c>
      <c r="G107" s="347"/>
      <c r="H107" s="345">
        <v>138425</v>
      </c>
      <c r="I107" s="345"/>
      <c r="J107" s="120">
        <v>43050</v>
      </c>
      <c r="K107" s="85"/>
      <c r="L107" s="120">
        <v>43050</v>
      </c>
      <c r="M107" s="337">
        <v>0.3109987357774968</v>
      </c>
      <c r="N107" s="337"/>
      <c r="O107" s="85"/>
      <c r="P107" s="85"/>
    </row>
    <row r="108" spans="1:16" ht="9.75" customHeight="1">
      <c r="A108" s="85"/>
      <c r="B108" s="116" t="s">
        <v>157</v>
      </c>
      <c r="C108" s="116" t="s">
        <v>158</v>
      </c>
      <c r="D108" s="85"/>
      <c r="E108" s="85"/>
      <c r="F108" s="347">
        <v>350104</v>
      </c>
      <c r="G108" s="347"/>
      <c r="H108" s="345">
        <v>190188</v>
      </c>
      <c r="I108" s="345"/>
      <c r="J108" s="120">
        <v>16620</v>
      </c>
      <c r="K108" s="85"/>
      <c r="L108" s="120">
        <v>16620</v>
      </c>
      <c r="M108" s="337">
        <v>0.08738721685910783</v>
      </c>
      <c r="N108" s="337"/>
      <c r="O108" s="85"/>
      <c r="P108" s="85"/>
    </row>
    <row r="109" spans="1:16" ht="9.75" customHeight="1">
      <c r="A109" s="85"/>
      <c r="B109" s="116" t="s">
        <v>159</v>
      </c>
      <c r="C109" s="116" t="s">
        <v>160</v>
      </c>
      <c r="D109" s="85"/>
      <c r="E109" s="85"/>
      <c r="F109" s="347">
        <v>800000</v>
      </c>
      <c r="G109" s="347"/>
      <c r="H109" s="345">
        <v>927340</v>
      </c>
      <c r="I109" s="345"/>
      <c r="J109" s="120">
        <v>365255.08</v>
      </c>
      <c r="K109" s="85"/>
      <c r="L109" s="120">
        <v>340169.18</v>
      </c>
      <c r="M109" s="337">
        <v>0.36682250307330644</v>
      </c>
      <c r="N109" s="337"/>
      <c r="O109" s="85"/>
      <c r="P109" s="85"/>
    </row>
    <row r="110" spans="1:16" ht="9.75" customHeight="1">
      <c r="A110" s="85"/>
      <c r="B110" s="116" t="s">
        <v>161</v>
      </c>
      <c r="C110" s="116" t="s">
        <v>162</v>
      </c>
      <c r="D110" s="85"/>
      <c r="E110" s="85"/>
      <c r="F110" s="347">
        <v>315000</v>
      </c>
      <c r="G110" s="347"/>
      <c r="H110" s="345">
        <v>526854</v>
      </c>
      <c r="I110" s="345"/>
      <c r="J110" s="120">
        <v>127642.8</v>
      </c>
      <c r="K110" s="85"/>
      <c r="L110" s="120">
        <v>127642.8</v>
      </c>
      <c r="M110" s="337">
        <v>0.2422735710462481</v>
      </c>
      <c r="N110" s="337"/>
      <c r="O110" s="85"/>
      <c r="P110" s="85"/>
    </row>
    <row r="111" spans="1:16" ht="9.75" customHeight="1">
      <c r="A111" s="85"/>
      <c r="B111" s="116" t="s">
        <v>163</v>
      </c>
      <c r="C111" s="116" t="s">
        <v>164</v>
      </c>
      <c r="D111" s="85"/>
      <c r="E111" s="85"/>
      <c r="F111" s="347">
        <v>35000</v>
      </c>
      <c r="G111" s="347"/>
      <c r="H111" s="345">
        <v>316051</v>
      </c>
      <c r="I111" s="345"/>
      <c r="J111" s="120">
        <v>117796.51</v>
      </c>
      <c r="K111" s="85"/>
      <c r="L111" s="120">
        <v>117796.51</v>
      </c>
      <c r="M111" s="337">
        <v>0.37271361267643516</v>
      </c>
      <c r="N111" s="337"/>
      <c r="O111" s="85"/>
      <c r="P111" s="85"/>
    </row>
    <row r="112" spans="1:16" ht="9.75" customHeight="1">
      <c r="A112" s="85"/>
      <c r="B112" s="116" t="s">
        <v>165</v>
      </c>
      <c r="C112" s="116" t="s">
        <v>166</v>
      </c>
      <c r="D112" s="85"/>
      <c r="E112" s="85"/>
      <c r="F112" s="347">
        <v>150000</v>
      </c>
      <c r="G112" s="347"/>
      <c r="H112" s="345">
        <v>120264</v>
      </c>
      <c r="I112" s="345"/>
      <c r="J112" s="120">
        <v>47705.16</v>
      </c>
      <c r="K112" s="85"/>
      <c r="L112" s="120">
        <v>16853.54</v>
      </c>
      <c r="M112" s="337">
        <v>0.1401378633672587</v>
      </c>
      <c r="N112" s="337"/>
      <c r="O112" s="85"/>
      <c r="P112" s="85"/>
    </row>
    <row r="113" spans="1:16" ht="9.75" customHeight="1">
      <c r="A113" s="85"/>
      <c r="B113" s="116" t="s">
        <v>167</v>
      </c>
      <c r="C113" s="116" t="s">
        <v>168</v>
      </c>
      <c r="D113" s="85"/>
      <c r="E113" s="85"/>
      <c r="F113" s="347">
        <v>162500</v>
      </c>
      <c r="G113" s="347"/>
      <c r="H113" s="345">
        <v>242321</v>
      </c>
      <c r="I113" s="345"/>
      <c r="J113" s="120">
        <v>99443.91</v>
      </c>
      <c r="K113" s="85"/>
      <c r="L113" s="120">
        <v>99443.91</v>
      </c>
      <c r="M113" s="337">
        <v>0.41038089971566644</v>
      </c>
      <c r="N113" s="337"/>
      <c r="O113" s="85"/>
      <c r="P113" s="85"/>
    </row>
    <row r="114" spans="1:16" ht="9.75" customHeight="1">
      <c r="A114" s="85"/>
      <c r="B114" s="116" t="s">
        <v>169</v>
      </c>
      <c r="C114" s="116" t="s">
        <v>170</v>
      </c>
      <c r="D114" s="85"/>
      <c r="E114" s="85"/>
      <c r="F114" s="347">
        <v>108500</v>
      </c>
      <c r="G114" s="347"/>
      <c r="H114" s="345">
        <v>61900</v>
      </c>
      <c r="I114" s="345"/>
      <c r="J114" s="120">
        <v>5768</v>
      </c>
      <c r="K114" s="85"/>
      <c r="L114" s="120">
        <v>5768</v>
      </c>
      <c r="M114" s="337">
        <v>0.09318255250403877</v>
      </c>
      <c r="N114" s="337"/>
      <c r="O114" s="85"/>
      <c r="P114" s="85"/>
    </row>
    <row r="115" spans="1:16" ht="9.75" customHeight="1">
      <c r="A115" s="85"/>
      <c r="B115" s="116" t="s">
        <v>517</v>
      </c>
      <c r="C115" s="116" t="s">
        <v>518</v>
      </c>
      <c r="D115" s="85"/>
      <c r="E115" s="85"/>
      <c r="F115" s="347">
        <v>18640</v>
      </c>
      <c r="G115" s="347"/>
      <c r="H115" s="345">
        <v>18640</v>
      </c>
      <c r="I115" s="345"/>
      <c r="J115" s="120">
        <v>17101.18</v>
      </c>
      <c r="K115" s="85"/>
      <c r="L115" s="120">
        <v>17101.18</v>
      </c>
      <c r="M115" s="337">
        <v>0.9174452789699571</v>
      </c>
      <c r="N115" s="337"/>
      <c r="O115" s="85"/>
      <c r="P115" s="85"/>
    </row>
    <row r="116" spans="1:16" ht="9.75" customHeight="1">
      <c r="A116" s="85"/>
      <c r="B116" s="116" t="s">
        <v>519</v>
      </c>
      <c r="C116" s="116" t="s">
        <v>142</v>
      </c>
      <c r="D116" s="85"/>
      <c r="E116" s="85"/>
      <c r="F116" s="347">
        <v>42789</v>
      </c>
      <c r="G116" s="347"/>
      <c r="H116" s="345">
        <v>42789</v>
      </c>
      <c r="I116" s="345"/>
      <c r="J116" s="120">
        <v>33637.58</v>
      </c>
      <c r="K116" s="85"/>
      <c r="L116" s="120">
        <v>33637.58</v>
      </c>
      <c r="M116" s="337">
        <v>0.7861268082918507</v>
      </c>
      <c r="N116" s="337"/>
      <c r="O116" s="85"/>
      <c r="P116" s="85"/>
    </row>
    <row r="117" spans="1:16" ht="9.75" customHeight="1">
      <c r="A117" s="85"/>
      <c r="B117" s="116" t="s">
        <v>520</v>
      </c>
      <c r="C117" s="116" t="s">
        <v>521</v>
      </c>
      <c r="D117" s="85"/>
      <c r="E117" s="85"/>
      <c r="F117" s="347">
        <v>35000</v>
      </c>
      <c r="G117" s="347"/>
      <c r="H117" s="345">
        <v>15000</v>
      </c>
      <c r="I117" s="345"/>
      <c r="J117" s="121" t="s">
        <v>8</v>
      </c>
      <c r="K117" s="85"/>
      <c r="L117" s="121" t="s">
        <v>8</v>
      </c>
      <c r="M117" s="337">
        <v>0</v>
      </c>
      <c r="N117" s="337"/>
      <c r="O117" s="85"/>
      <c r="P117" s="85"/>
    </row>
    <row r="118" spans="1:16" ht="9.75" customHeight="1">
      <c r="A118" s="85"/>
      <c r="B118" s="116" t="s">
        <v>522</v>
      </c>
      <c r="C118" s="116" t="s">
        <v>82</v>
      </c>
      <c r="D118" s="85"/>
      <c r="E118" s="85"/>
      <c r="F118" s="347">
        <v>55500</v>
      </c>
      <c r="G118" s="347"/>
      <c r="H118" s="345">
        <v>64411</v>
      </c>
      <c r="I118" s="345"/>
      <c r="J118" s="120">
        <v>57858</v>
      </c>
      <c r="K118" s="85"/>
      <c r="L118" s="120">
        <v>57558</v>
      </c>
      <c r="M118" s="337">
        <v>0.8936051295586158</v>
      </c>
      <c r="N118" s="337"/>
      <c r="O118" s="85"/>
      <c r="P118" s="85"/>
    </row>
    <row r="119" spans="1:16" ht="9.75" customHeight="1">
      <c r="A119" s="85"/>
      <c r="B119" s="116" t="s">
        <v>511</v>
      </c>
      <c r="C119" s="116" t="s">
        <v>84</v>
      </c>
      <c r="D119" s="85"/>
      <c r="E119" s="85"/>
      <c r="F119" s="347">
        <v>47864</v>
      </c>
      <c r="G119" s="347"/>
      <c r="H119" s="345">
        <v>194079</v>
      </c>
      <c r="I119" s="345"/>
      <c r="J119" s="120">
        <v>130846.07</v>
      </c>
      <c r="K119" s="85"/>
      <c r="L119" s="120">
        <v>129446.07</v>
      </c>
      <c r="M119" s="337">
        <v>0.6669761798030699</v>
      </c>
      <c r="N119" s="337"/>
      <c r="O119" s="85"/>
      <c r="P119" s="85"/>
    </row>
    <row r="120" spans="1:16" ht="9.75" customHeight="1">
      <c r="A120" s="85"/>
      <c r="B120" s="116" t="s">
        <v>176</v>
      </c>
      <c r="C120" s="116" t="s">
        <v>177</v>
      </c>
      <c r="D120" s="85"/>
      <c r="E120" s="85"/>
      <c r="F120" s="347">
        <v>80000</v>
      </c>
      <c r="G120" s="347"/>
      <c r="H120" s="345">
        <v>50000</v>
      </c>
      <c r="I120" s="345"/>
      <c r="J120" s="121" t="s">
        <v>8</v>
      </c>
      <c r="K120" s="85"/>
      <c r="L120" s="121" t="s">
        <v>8</v>
      </c>
      <c r="M120" s="337">
        <v>0</v>
      </c>
      <c r="N120" s="337"/>
      <c r="O120" s="85"/>
      <c r="P120" s="85"/>
    </row>
    <row r="121" spans="1:16" ht="9.75" customHeight="1">
      <c r="A121" s="85"/>
      <c r="B121" s="116" t="s">
        <v>178</v>
      </c>
      <c r="C121" s="116" t="s">
        <v>84</v>
      </c>
      <c r="D121" s="85"/>
      <c r="E121" s="85"/>
      <c r="F121" s="347">
        <v>36500</v>
      </c>
      <c r="G121" s="347"/>
      <c r="H121" s="345">
        <v>14900</v>
      </c>
      <c r="I121" s="345"/>
      <c r="J121" s="121" t="s">
        <v>8</v>
      </c>
      <c r="K121" s="85"/>
      <c r="L121" s="121" t="s">
        <v>8</v>
      </c>
      <c r="M121" s="337">
        <v>0</v>
      </c>
      <c r="N121" s="337"/>
      <c r="O121" s="85"/>
      <c r="P121" s="85"/>
    </row>
    <row r="122" spans="1:16" ht="9.75" customHeight="1">
      <c r="A122" s="85"/>
      <c r="B122" s="116" t="s">
        <v>179</v>
      </c>
      <c r="C122" s="116" t="s">
        <v>180</v>
      </c>
      <c r="D122" s="85"/>
      <c r="E122" s="85"/>
      <c r="F122" s="347">
        <v>30000</v>
      </c>
      <c r="G122" s="347"/>
      <c r="H122" s="345">
        <v>15000</v>
      </c>
      <c r="I122" s="345"/>
      <c r="J122" s="120">
        <v>240</v>
      </c>
      <c r="K122" s="85"/>
      <c r="L122" s="120">
        <v>240</v>
      </c>
      <c r="M122" s="337">
        <v>0.016</v>
      </c>
      <c r="N122" s="337"/>
      <c r="O122" s="85"/>
      <c r="P122" s="85"/>
    </row>
    <row r="123" spans="1:16" ht="9.75" customHeight="1">
      <c r="A123" s="85"/>
      <c r="B123" s="116" t="s">
        <v>181</v>
      </c>
      <c r="C123" s="116" t="s">
        <v>182</v>
      </c>
      <c r="D123" s="85"/>
      <c r="E123" s="85"/>
      <c r="F123" s="347">
        <v>20000</v>
      </c>
      <c r="G123" s="347"/>
      <c r="H123" s="345">
        <v>20000</v>
      </c>
      <c r="I123" s="345"/>
      <c r="J123" s="121" t="s">
        <v>8</v>
      </c>
      <c r="K123" s="85"/>
      <c r="L123" s="121" t="s">
        <v>8</v>
      </c>
      <c r="M123" s="337">
        <v>0</v>
      </c>
      <c r="N123" s="337"/>
      <c r="O123" s="85"/>
      <c r="P123" s="85"/>
    </row>
    <row r="124" spans="1:16" ht="9.75" customHeight="1">
      <c r="A124" s="85"/>
      <c r="B124" s="116" t="s">
        <v>183</v>
      </c>
      <c r="C124" s="116" t="s">
        <v>184</v>
      </c>
      <c r="D124" s="85"/>
      <c r="E124" s="85"/>
      <c r="F124" s="347">
        <v>3900</v>
      </c>
      <c r="G124" s="347"/>
      <c r="H124" s="349" t="s">
        <v>8</v>
      </c>
      <c r="I124" s="349"/>
      <c r="J124" s="121" t="s">
        <v>8</v>
      </c>
      <c r="K124" s="85"/>
      <c r="L124" s="121" t="s">
        <v>8</v>
      </c>
      <c r="M124" s="337">
        <v>0</v>
      </c>
      <c r="N124" s="337"/>
      <c r="O124" s="85"/>
      <c r="P124" s="85"/>
    </row>
    <row r="125" spans="1:16" ht="9.75" customHeight="1">
      <c r="A125" s="85"/>
      <c r="B125" s="116" t="s">
        <v>185</v>
      </c>
      <c r="C125" s="116" t="s">
        <v>186</v>
      </c>
      <c r="D125" s="85"/>
      <c r="E125" s="85"/>
      <c r="F125" s="347">
        <v>5500</v>
      </c>
      <c r="G125" s="347"/>
      <c r="H125" s="345">
        <v>35582</v>
      </c>
      <c r="I125" s="345"/>
      <c r="J125" s="120">
        <v>35580.46</v>
      </c>
      <c r="K125" s="85"/>
      <c r="L125" s="120">
        <v>35580.46</v>
      </c>
      <c r="M125" s="337">
        <v>0.9999567196897308</v>
      </c>
      <c r="N125" s="337"/>
      <c r="O125" s="85"/>
      <c r="P125" s="85"/>
    </row>
    <row r="126" spans="1:16" ht="9.75" customHeight="1">
      <c r="A126" s="85"/>
      <c r="B126" s="116" t="s">
        <v>187</v>
      </c>
      <c r="C126" s="116" t="s">
        <v>188</v>
      </c>
      <c r="D126" s="85"/>
      <c r="E126" s="85"/>
      <c r="F126" s="347">
        <v>38000</v>
      </c>
      <c r="G126" s="347"/>
      <c r="H126" s="345">
        <v>11818</v>
      </c>
      <c r="I126" s="345"/>
      <c r="J126" s="120">
        <v>8384</v>
      </c>
      <c r="K126" s="85"/>
      <c r="L126" s="120">
        <v>8384</v>
      </c>
      <c r="M126" s="337">
        <v>0.7094262988661364</v>
      </c>
      <c r="N126" s="337"/>
      <c r="O126" s="85"/>
      <c r="P126" s="85"/>
    </row>
    <row r="127" spans="1:16" ht="9.75" customHeight="1">
      <c r="A127" s="85"/>
      <c r="B127" s="116" t="s">
        <v>85</v>
      </c>
      <c r="C127" s="116" t="s">
        <v>86</v>
      </c>
      <c r="D127" s="85"/>
      <c r="E127" s="85"/>
      <c r="F127" s="338" t="s">
        <v>8</v>
      </c>
      <c r="G127" s="338"/>
      <c r="H127" s="345">
        <v>22500</v>
      </c>
      <c r="I127" s="345"/>
      <c r="J127" s="121" t="s">
        <v>8</v>
      </c>
      <c r="K127" s="85"/>
      <c r="L127" s="121" t="s">
        <v>8</v>
      </c>
      <c r="M127" s="337">
        <v>0</v>
      </c>
      <c r="N127" s="337"/>
      <c r="O127" s="85"/>
      <c r="P127" s="85"/>
    </row>
    <row r="128" spans="1:16" ht="9.75" customHeight="1">
      <c r="A128" s="85"/>
      <c r="B128" s="116" t="s">
        <v>523</v>
      </c>
      <c r="C128" s="116" t="s">
        <v>86</v>
      </c>
      <c r="D128" s="85"/>
      <c r="E128" s="85"/>
      <c r="F128" s="338" t="s">
        <v>8</v>
      </c>
      <c r="G128" s="338"/>
      <c r="H128" s="345">
        <v>50403</v>
      </c>
      <c r="I128" s="345"/>
      <c r="J128" s="120">
        <v>50403</v>
      </c>
      <c r="K128" s="85"/>
      <c r="L128" s="120">
        <v>30933</v>
      </c>
      <c r="M128" s="337">
        <v>0.6137134694363431</v>
      </c>
      <c r="N128" s="337"/>
      <c r="O128" s="85"/>
      <c r="P128" s="85"/>
    </row>
    <row r="129" spans="1:16" ht="9.75" customHeight="1">
      <c r="A129" s="85"/>
      <c r="B129" s="116" t="s">
        <v>524</v>
      </c>
      <c r="C129" s="116" t="s">
        <v>525</v>
      </c>
      <c r="D129" s="85"/>
      <c r="E129" s="85"/>
      <c r="F129" s="347">
        <v>63000</v>
      </c>
      <c r="G129" s="347"/>
      <c r="H129" s="349" t="s">
        <v>8</v>
      </c>
      <c r="I129" s="349"/>
      <c r="J129" s="121" t="s">
        <v>8</v>
      </c>
      <c r="K129" s="85"/>
      <c r="L129" s="121" t="s">
        <v>8</v>
      </c>
      <c r="M129" s="337">
        <v>0</v>
      </c>
      <c r="N129" s="337"/>
      <c r="O129" s="85"/>
      <c r="P129" s="85"/>
    </row>
    <row r="130" spans="1:16" ht="9.75" customHeight="1">
      <c r="A130" s="85"/>
      <c r="B130" s="116" t="s">
        <v>526</v>
      </c>
      <c r="C130" s="116" t="s">
        <v>194</v>
      </c>
      <c r="D130" s="85"/>
      <c r="E130" s="85"/>
      <c r="F130" s="347">
        <v>500000</v>
      </c>
      <c r="G130" s="347"/>
      <c r="H130" s="345">
        <v>149597</v>
      </c>
      <c r="I130" s="345"/>
      <c r="J130" s="121" t="s">
        <v>8</v>
      </c>
      <c r="K130" s="85"/>
      <c r="L130" s="121" t="s">
        <v>8</v>
      </c>
      <c r="M130" s="337">
        <v>0</v>
      </c>
      <c r="N130" s="337"/>
      <c r="O130" s="85"/>
      <c r="P130" s="85"/>
    </row>
    <row r="131" spans="1:16" ht="9.75" customHeight="1">
      <c r="A131" s="85"/>
      <c r="B131" s="116" t="s">
        <v>197</v>
      </c>
      <c r="C131" s="116" t="s">
        <v>198</v>
      </c>
      <c r="D131" s="85"/>
      <c r="E131" s="85"/>
      <c r="F131" s="347">
        <v>66564</v>
      </c>
      <c r="G131" s="347"/>
      <c r="H131" s="345">
        <v>191081</v>
      </c>
      <c r="I131" s="345"/>
      <c r="J131" s="121" t="s">
        <v>8</v>
      </c>
      <c r="K131" s="85"/>
      <c r="L131" s="121" t="s">
        <v>8</v>
      </c>
      <c r="M131" s="337">
        <v>0</v>
      </c>
      <c r="N131" s="337"/>
      <c r="O131" s="85"/>
      <c r="P131" s="85"/>
    </row>
    <row r="132" spans="1:16" ht="9.75" customHeight="1">
      <c r="A132" s="85"/>
      <c r="B132" s="116" t="s">
        <v>199</v>
      </c>
      <c r="C132" s="116" t="s">
        <v>200</v>
      </c>
      <c r="D132" s="85"/>
      <c r="E132" s="85"/>
      <c r="F132" s="347">
        <v>11000</v>
      </c>
      <c r="G132" s="347"/>
      <c r="H132" s="345">
        <v>88400</v>
      </c>
      <c r="I132" s="345"/>
      <c r="J132" s="120">
        <v>11400</v>
      </c>
      <c r="K132" s="85"/>
      <c r="L132" s="120">
        <v>11400</v>
      </c>
      <c r="M132" s="337">
        <v>0.12895927601809956</v>
      </c>
      <c r="N132" s="337"/>
      <c r="O132" s="85"/>
      <c r="P132" s="85"/>
    </row>
    <row r="133" spans="1:16" ht="9.75" customHeight="1">
      <c r="A133" s="85"/>
      <c r="B133" s="116" t="s">
        <v>87</v>
      </c>
      <c r="C133" s="116" t="s">
        <v>88</v>
      </c>
      <c r="D133" s="85"/>
      <c r="E133" s="85"/>
      <c r="F133" s="347">
        <v>35000</v>
      </c>
      <c r="G133" s="347"/>
      <c r="H133" s="345">
        <v>34900</v>
      </c>
      <c r="I133" s="345"/>
      <c r="J133" s="120">
        <v>29900</v>
      </c>
      <c r="K133" s="85"/>
      <c r="L133" s="120">
        <v>29900</v>
      </c>
      <c r="M133" s="337">
        <v>0.8567335243553008</v>
      </c>
      <c r="N133" s="337"/>
      <c r="O133" s="85"/>
      <c r="P133" s="85"/>
    </row>
    <row r="134" spans="1:16" ht="9.75" customHeight="1">
      <c r="A134" s="85"/>
      <c r="B134" s="116" t="s">
        <v>512</v>
      </c>
      <c r="C134" s="116" t="s">
        <v>513</v>
      </c>
      <c r="D134" s="85"/>
      <c r="E134" s="85"/>
      <c r="F134" s="347">
        <v>7000</v>
      </c>
      <c r="G134" s="347"/>
      <c r="H134" s="345">
        <v>7000</v>
      </c>
      <c r="I134" s="345"/>
      <c r="J134" s="121" t="s">
        <v>8</v>
      </c>
      <c r="K134" s="85"/>
      <c r="L134" s="121" t="s">
        <v>8</v>
      </c>
      <c r="M134" s="337">
        <v>0</v>
      </c>
      <c r="N134" s="337"/>
      <c r="O134" s="85"/>
      <c r="P134" s="85"/>
    </row>
    <row r="135" spans="1:16" ht="9.75" customHeight="1">
      <c r="A135" s="85"/>
      <c r="B135" s="116" t="s">
        <v>89</v>
      </c>
      <c r="C135" s="116" t="s">
        <v>90</v>
      </c>
      <c r="D135" s="85"/>
      <c r="E135" s="85"/>
      <c r="F135" s="347">
        <v>13000</v>
      </c>
      <c r="G135" s="347"/>
      <c r="H135" s="345">
        <v>11000</v>
      </c>
      <c r="I135" s="345"/>
      <c r="J135" s="121" t="s">
        <v>8</v>
      </c>
      <c r="K135" s="85"/>
      <c r="L135" s="121" t="s">
        <v>8</v>
      </c>
      <c r="M135" s="337">
        <v>0</v>
      </c>
      <c r="N135" s="337"/>
      <c r="O135" s="85"/>
      <c r="P135" s="85"/>
    </row>
    <row r="136" spans="1:16" ht="9.75" customHeight="1">
      <c r="A136" s="85"/>
      <c r="B136" s="116" t="s">
        <v>91</v>
      </c>
      <c r="C136" s="116" t="s">
        <v>92</v>
      </c>
      <c r="D136" s="85"/>
      <c r="E136" s="85"/>
      <c r="F136" s="347">
        <v>13000</v>
      </c>
      <c r="G136" s="347"/>
      <c r="H136" s="345">
        <v>126047</v>
      </c>
      <c r="I136" s="345"/>
      <c r="J136" s="120">
        <v>92407</v>
      </c>
      <c r="K136" s="85"/>
      <c r="L136" s="120">
        <v>92407</v>
      </c>
      <c r="M136" s="337">
        <v>0.733115425198537</v>
      </c>
      <c r="N136" s="337"/>
      <c r="O136" s="85"/>
      <c r="P136" s="85"/>
    </row>
    <row r="137" spans="1:16" ht="9.75" customHeight="1">
      <c r="A137" s="85"/>
      <c r="B137" s="116" t="s">
        <v>201</v>
      </c>
      <c r="C137" s="116" t="s">
        <v>202</v>
      </c>
      <c r="D137" s="85"/>
      <c r="E137" s="85"/>
      <c r="F137" s="347">
        <v>15200</v>
      </c>
      <c r="G137" s="347"/>
      <c r="H137" s="349" t="s">
        <v>8</v>
      </c>
      <c r="I137" s="349"/>
      <c r="J137" s="121" t="s">
        <v>8</v>
      </c>
      <c r="K137" s="85"/>
      <c r="L137" s="121" t="s">
        <v>8</v>
      </c>
      <c r="M137" s="337">
        <v>0</v>
      </c>
      <c r="N137" s="337"/>
      <c r="O137" s="85"/>
      <c r="P137" s="85"/>
    </row>
    <row r="138" spans="1:16" ht="9.75" customHeight="1">
      <c r="A138" s="85"/>
      <c r="B138" s="116" t="s">
        <v>527</v>
      </c>
      <c r="C138" s="116" t="s">
        <v>528</v>
      </c>
      <c r="D138" s="85"/>
      <c r="E138" s="85"/>
      <c r="F138" s="347">
        <v>300000</v>
      </c>
      <c r="G138" s="347"/>
      <c r="H138" s="345">
        <v>463326</v>
      </c>
      <c r="I138" s="345"/>
      <c r="J138" s="120">
        <v>136859</v>
      </c>
      <c r="K138" s="85"/>
      <c r="L138" s="120">
        <v>136859</v>
      </c>
      <c r="M138" s="337">
        <v>0.2953838118301153</v>
      </c>
      <c r="N138" s="337"/>
      <c r="O138" s="85"/>
      <c r="P138" s="85"/>
    </row>
    <row r="139" spans="1:16" ht="9.75" customHeight="1">
      <c r="A139" s="85"/>
      <c r="B139" s="116" t="s">
        <v>483</v>
      </c>
      <c r="C139" s="116" t="s">
        <v>80</v>
      </c>
      <c r="D139" s="85"/>
      <c r="E139" s="85"/>
      <c r="F139" s="347">
        <v>173782</v>
      </c>
      <c r="G139" s="347"/>
      <c r="H139" s="345">
        <v>115512</v>
      </c>
      <c r="I139" s="345"/>
      <c r="J139" s="120">
        <v>6360</v>
      </c>
      <c r="K139" s="85"/>
      <c r="L139" s="120">
        <v>6360</v>
      </c>
      <c r="M139" s="337">
        <v>0.05505921462705173</v>
      </c>
      <c r="N139" s="337"/>
      <c r="O139" s="85"/>
      <c r="P139" s="85"/>
    </row>
    <row r="140" spans="1:16" ht="9.75" customHeight="1">
      <c r="A140" s="85"/>
      <c r="B140" s="116" t="s">
        <v>93</v>
      </c>
      <c r="C140" s="116" t="s">
        <v>94</v>
      </c>
      <c r="D140" s="85"/>
      <c r="E140" s="85"/>
      <c r="F140" s="347">
        <v>2733723</v>
      </c>
      <c r="G140" s="347"/>
      <c r="H140" s="345">
        <v>2865236</v>
      </c>
      <c r="I140" s="345"/>
      <c r="J140" s="120">
        <v>712551.3</v>
      </c>
      <c r="K140" s="85"/>
      <c r="L140" s="120">
        <v>710376.32</v>
      </c>
      <c r="M140" s="337">
        <v>0.247929427104783</v>
      </c>
      <c r="N140" s="337"/>
      <c r="O140" s="85"/>
      <c r="P140" s="85"/>
    </row>
    <row r="141" spans="1:16" ht="9.75" customHeight="1">
      <c r="A141" s="85"/>
      <c r="B141" s="116" t="s">
        <v>529</v>
      </c>
      <c r="C141" s="116" t="s">
        <v>530</v>
      </c>
      <c r="D141" s="85"/>
      <c r="E141" s="85"/>
      <c r="F141" s="347">
        <v>80000</v>
      </c>
      <c r="G141" s="347"/>
      <c r="H141" s="349" t="s">
        <v>8</v>
      </c>
      <c r="I141" s="349"/>
      <c r="J141" s="121" t="s">
        <v>8</v>
      </c>
      <c r="K141" s="85"/>
      <c r="L141" s="121" t="s">
        <v>8</v>
      </c>
      <c r="M141" s="337">
        <v>0</v>
      </c>
      <c r="N141" s="337"/>
      <c r="O141" s="85"/>
      <c r="P141" s="85"/>
    </row>
    <row r="142" spans="1:16" ht="9.75" customHeight="1">
      <c r="A142" s="85"/>
      <c r="B142" s="116" t="s">
        <v>95</v>
      </c>
      <c r="C142" s="116" t="s">
        <v>96</v>
      </c>
      <c r="D142" s="85"/>
      <c r="E142" s="85"/>
      <c r="F142" s="347">
        <v>2656220</v>
      </c>
      <c r="G142" s="347"/>
      <c r="H142" s="345">
        <v>2648820</v>
      </c>
      <c r="I142" s="345"/>
      <c r="J142" s="120">
        <v>782797.8</v>
      </c>
      <c r="K142" s="85"/>
      <c r="L142" s="120">
        <v>779012.8</v>
      </c>
      <c r="M142" s="337">
        <v>0.2940980512077076</v>
      </c>
      <c r="N142" s="337"/>
      <c r="O142" s="85"/>
      <c r="P142" s="85"/>
    </row>
    <row r="143" spans="1:16" ht="9.75" customHeight="1">
      <c r="A143" s="85"/>
      <c r="B143" s="116" t="s">
        <v>471</v>
      </c>
      <c r="C143" s="116" t="s">
        <v>472</v>
      </c>
      <c r="D143" s="85"/>
      <c r="E143" s="85"/>
      <c r="F143" s="347">
        <v>127800</v>
      </c>
      <c r="G143" s="347"/>
      <c r="H143" s="345">
        <v>127800</v>
      </c>
      <c r="I143" s="345"/>
      <c r="J143" s="121" t="s">
        <v>8</v>
      </c>
      <c r="K143" s="85"/>
      <c r="L143" s="121" t="s">
        <v>8</v>
      </c>
      <c r="M143" s="337">
        <v>0</v>
      </c>
      <c r="N143" s="337"/>
      <c r="O143" s="85"/>
      <c r="P143" s="85"/>
    </row>
    <row r="144" spans="1:16" ht="9.75" customHeight="1">
      <c r="A144" s="85"/>
      <c r="B144" s="116" t="s">
        <v>473</v>
      </c>
      <c r="C144" s="116" t="s">
        <v>474</v>
      </c>
      <c r="D144" s="85"/>
      <c r="E144" s="85"/>
      <c r="F144" s="338" t="s">
        <v>8</v>
      </c>
      <c r="G144" s="338"/>
      <c r="H144" s="345">
        <v>7400</v>
      </c>
      <c r="I144" s="345"/>
      <c r="J144" s="120">
        <v>7360.17</v>
      </c>
      <c r="K144" s="85"/>
      <c r="L144" s="120">
        <v>5860.17</v>
      </c>
      <c r="M144" s="337">
        <v>0.7919148648648648</v>
      </c>
      <c r="N144" s="337"/>
      <c r="O144" s="85"/>
      <c r="P144" s="85"/>
    </row>
    <row r="145" spans="1:16" ht="9.75" customHeight="1">
      <c r="A145" s="85"/>
      <c r="B145" s="116" t="s">
        <v>514</v>
      </c>
      <c r="C145" s="116" t="s">
        <v>515</v>
      </c>
      <c r="D145" s="85"/>
      <c r="E145" s="85"/>
      <c r="F145" s="338" t="s">
        <v>8</v>
      </c>
      <c r="G145" s="338"/>
      <c r="H145" s="345">
        <v>125061</v>
      </c>
      <c r="I145" s="345"/>
      <c r="J145" s="120">
        <v>125061</v>
      </c>
      <c r="K145" s="85"/>
      <c r="L145" s="120">
        <v>125061</v>
      </c>
      <c r="M145" s="337">
        <v>1</v>
      </c>
      <c r="N145" s="337"/>
      <c r="O145" s="85"/>
      <c r="P145" s="85"/>
    </row>
    <row r="146" spans="1:16" ht="9.75" customHeight="1">
      <c r="A146" s="85"/>
      <c r="B146" s="116" t="s">
        <v>203</v>
      </c>
      <c r="C146" s="116" t="s">
        <v>204</v>
      </c>
      <c r="D146" s="85"/>
      <c r="E146" s="85"/>
      <c r="F146" s="347">
        <v>7075</v>
      </c>
      <c r="G146" s="347"/>
      <c r="H146" s="345">
        <v>4876</v>
      </c>
      <c r="I146" s="345"/>
      <c r="J146" s="121" t="s">
        <v>8</v>
      </c>
      <c r="K146" s="85"/>
      <c r="L146" s="121" t="s">
        <v>8</v>
      </c>
      <c r="M146" s="337">
        <v>0</v>
      </c>
      <c r="N146" s="337"/>
      <c r="O146" s="85"/>
      <c r="P146" s="85"/>
    </row>
    <row r="147" spans="1:16" ht="9.75" customHeight="1">
      <c r="A147" s="85"/>
      <c r="B147" s="116" t="s">
        <v>205</v>
      </c>
      <c r="C147" s="116" t="s">
        <v>206</v>
      </c>
      <c r="D147" s="85"/>
      <c r="E147" s="85"/>
      <c r="F147" s="347">
        <v>32000</v>
      </c>
      <c r="G147" s="347"/>
      <c r="H147" s="349" t="s">
        <v>8</v>
      </c>
      <c r="I147" s="349"/>
      <c r="J147" s="121" t="s">
        <v>8</v>
      </c>
      <c r="K147" s="85"/>
      <c r="L147" s="121" t="s">
        <v>8</v>
      </c>
      <c r="M147" s="337">
        <v>0</v>
      </c>
      <c r="N147" s="337"/>
      <c r="O147" s="85"/>
      <c r="P147" s="85"/>
    </row>
    <row r="148" spans="1:16" ht="9.75" customHeight="1">
      <c r="A148" s="85"/>
      <c r="B148" s="116" t="s">
        <v>207</v>
      </c>
      <c r="C148" s="116" t="s">
        <v>208</v>
      </c>
      <c r="D148" s="85"/>
      <c r="E148" s="85"/>
      <c r="F148" s="347">
        <v>23704</v>
      </c>
      <c r="G148" s="347"/>
      <c r="H148" s="345">
        <v>904</v>
      </c>
      <c r="I148" s="345"/>
      <c r="J148" s="120">
        <v>904</v>
      </c>
      <c r="K148" s="85"/>
      <c r="L148" s="120">
        <v>904</v>
      </c>
      <c r="M148" s="337">
        <v>1</v>
      </c>
      <c r="N148" s="337"/>
      <c r="O148" s="85"/>
      <c r="P148" s="85"/>
    </row>
    <row r="149" spans="1:16" ht="15" customHeight="1">
      <c r="A149" s="85"/>
      <c r="B149" s="116" t="s">
        <v>209</v>
      </c>
      <c r="C149" s="116" t="s">
        <v>206</v>
      </c>
      <c r="D149" s="85"/>
      <c r="E149" s="85"/>
      <c r="F149" s="347">
        <v>28500</v>
      </c>
      <c r="G149" s="347"/>
      <c r="H149" s="345">
        <v>1295</v>
      </c>
      <c r="I149" s="345"/>
      <c r="J149" s="120">
        <v>1294.14</v>
      </c>
      <c r="K149" s="85"/>
      <c r="L149" s="120">
        <v>1294.14</v>
      </c>
      <c r="M149" s="337">
        <v>0.9993359073359074</v>
      </c>
      <c r="N149" s="337"/>
      <c r="O149" s="85"/>
      <c r="P149" s="85"/>
    </row>
    <row r="150" spans="1:16" ht="9.75" customHeight="1">
      <c r="A150" s="85"/>
      <c r="B150" s="116" t="s">
        <v>213</v>
      </c>
      <c r="C150" s="116" t="s">
        <v>109</v>
      </c>
      <c r="D150" s="85"/>
      <c r="E150" s="85"/>
      <c r="F150" s="347">
        <v>97000</v>
      </c>
      <c r="G150" s="347"/>
      <c r="H150" s="345">
        <v>137545</v>
      </c>
      <c r="I150" s="345"/>
      <c r="J150" s="120">
        <v>43645</v>
      </c>
      <c r="K150" s="85"/>
      <c r="L150" s="120">
        <v>43645</v>
      </c>
      <c r="M150" s="337">
        <v>0.3173143334908575</v>
      </c>
      <c r="N150" s="337"/>
      <c r="O150" s="85"/>
      <c r="P150" s="85"/>
    </row>
    <row r="151" spans="1:16" ht="9.75" customHeight="1">
      <c r="A151" s="85"/>
      <c r="B151" s="116" t="s">
        <v>214</v>
      </c>
      <c r="C151" s="116" t="s">
        <v>111</v>
      </c>
      <c r="D151" s="85"/>
      <c r="E151" s="85"/>
      <c r="F151" s="347">
        <v>78000</v>
      </c>
      <c r="G151" s="347"/>
      <c r="H151" s="345">
        <v>1400000</v>
      </c>
      <c r="I151" s="345"/>
      <c r="J151" s="121" t="s">
        <v>8</v>
      </c>
      <c r="K151" s="85"/>
      <c r="L151" s="121" t="s">
        <v>8</v>
      </c>
      <c r="M151" s="337">
        <v>0</v>
      </c>
      <c r="N151" s="337"/>
      <c r="O151" s="85"/>
      <c r="P151" s="85"/>
    </row>
    <row r="152" spans="1:16" ht="9.75" customHeight="1">
      <c r="A152" s="85"/>
      <c r="B152" s="116" t="s">
        <v>108</v>
      </c>
      <c r="C152" s="116" t="s">
        <v>109</v>
      </c>
      <c r="D152" s="85"/>
      <c r="E152" s="85"/>
      <c r="F152" s="347">
        <v>509699</v>
      </c>
      <c r="G152" s="347"/>
      <c r="H152" s="345">
        <v>330216</v>
      </c>
      <c r="I152" s="345"/>
      <c r="J152" s="121" t="s">
        <v>8</v>
      </c>
      <c r="K152" s="85"/>
      <c r="L152" s="121" t="s">
        <v>8</v>
      </c>
      <c r="M152" s="337">
        <v>0</v>
      </c>
      <c r="N152" s="337"/>
      <c r="O152" s="85"/>
      <c r="P152" s="85"/>
    </row>
    <row r="153" spans="1:16" ht="9.75" customHeight="1">
      <c r="A153" s="85"/>
      <c r="B153" s="116" t="s">
        <v>110</v>
      </c>
      <c r="C153" s="116" t="s">
        <v>111</v>
      </c>
      <c r="D153" s="85"/>
      <c r="E153" s="85"/>
      <c r="F153" s="347">
        <v>465399</v>
      </c>
      <c r="G153" s="347"/>
      <c r="H153" s="345">
        <v>335000</v>
      </c>
      <c r="I153" s="345"/>
      <c r="J153" s="121" t="s">
        <v>8</v>
      </c>
      <c r="K153" s="85"/>
      <c r="L153" s="121" t="s">
        <v>8</v>
      </c>
      <c r="M153" s="337">
        <v>0</v>
      </c>
      <c r="N153" s="337"/>
      <c r="O153" s="85"/>
      <c r="P153" s="85"/>
    </row>
    <row r="154" spans="1:16" ht="9.75" customHeight="1">
      <c r="A154" s="85"/>
      <c r="B154" s="116" t="s">
        <v>531</v>
      </c>
      <c r="C154" s="116" t="s">
        <v>532</v>
      </c>
      <c r="D154" s="85"/>
      <c r="E154" s="85"/>
      <c r="F154" s="338" t="s">
        <v>8</v>
      </c>
      <c r="G154" s="338"/>
      <c r="H154" s="345">
        <v>20625</v>
      </c>
      <c r="I154" s="345"/>
      <c r="J154" s="120">
        <v>20623</v>
      </c>
      <c r="K154" s="85"/>
      <c r="L154" s="120">
        <v>20623</v>
      </c>
      <c r="M154" s="337">
        <v>0.9999030303030303</v>
      </c>
      <c r="N154" s="337"/>
      <c r="O154" s="85"/>
      <c r="P154" s="85"/>
    </row>
    <row r="155" spans="1:16" ht="15" customHeight="1">
      <c r="A155" s="85"/>
      <c r="B155" s="116" t="s">
        <v>114</v>
      </c>
      <c r="C155" s="116" t="s">
        <v>115</v>
      </c>
      <c r="D155" s="85"/>
      <c r="E155" s="85"/>
      <c r="F155" s="347">
        <v>1040000</v>
      </c>
      <c r="G155" s="347"/>
      <c r="H155" s="345">
        <v>138097</v>
      </c>
      <c r="I155" s="345"/>
      <c r="J155" s="120">
        <v>34195</v>
      </c>
      <c r="K155" s="85"/>
      <c r="L155" s="120">
        <v>33315</v>
      </c>
      <c r="M155" s="337">
        <v>0.24124347379016198</v>
      </c>
      <c r="N155" s="337"/>
      <c r="O155" s="85"/>
      <c r="P155" s="85"/>
    </row>
    <row r="156" spans="1:16" ht="9.75" customHeight="1">
      <c r="A156" s="85"/>
      <c r="B156" s="116" t="s">
        <v>533</v>
      </c>
      <c r="C156" s="116" t="s">
        <v>534</v>
      </c>
      <c r="D156" s="85"/>
      <c r="E156" s="85"/>
      <c r="F156" s="338" t="s">
        <v>8</v>
      </c>
      <c r="G156" s="338"/>
      <c r="H156" s="345">
        <v>10000</v>
      </c>
      <c r="I156" s="345"/>
      <c r="J156" s="120">
        <v>10000</v>
      </c>
      <c r="K156" s="85"/>
      <c r="L156" s="120">
        <v>10000</v>
      </c>
      <c r="M156" s="337">
        <v>1</v>
      </c>
      <c r="N156" s="337"/>
      <c r="O156" s="85"/>
      <c r="P156" s="85"/>
    </row>
    <row r="157" spans="1:16" ht="9.75" customHeight="1">
      <c r="A157" s="85"/>
      <c r="B157" s="116" t="s">
        <v>535</v>
      </c>
      <c r="C157" s="116" t="s">
        <v>536</v>
      </c>
      <c r="D157" s="85"/>
      <c r="E157" s="85"/>
      <c r="F157" s="347">
        <v>5000</v>
      </c>
      <c r="G157" s="347"/>
      <c r="H157" s="345">
        <v>160000</v>
      </c>
      <c r="I157" s="345"/>
      <c r="J157" s="121" t="s">
        <v>8</v>
      </c>
      <c r="K157" s="85"/>
      <c r="L157" s="121" t="s">
        <v>8</v>
      </c>
      <c r="M157" s="337">
        <v>0</v>
      </c>
      <c r="N157" s="337"/>
      <c r="O157" s="85"/>
      <c r="P157" s="85"/>
    </row>
    <row r="158" spans="1:16" ht="9.75" customHeight="1">
      <c r="A158" s="85"/>
      <c r="B158" s="342" t="s">
        <v>217</v>
      </c>
      <c r="C158" s="342"/>
      <c r="D158" s="123"/>
      <c r="E158" s="123"/>
      <c r="F158" s="344">
        <v>24208928</v>
      </c>
      <c r="G158" s="344"/>
      <c r="H158" s="344">
        <v>18233554</v>
      </c>
      <c r="I158" s="344"/>
      <c r="J158" s="124">
        <v>4594524.64</v>
      </c>
      <c r="K158" s="123"/>
      <c r="L158" s="124">
        <v>4465229.55</v>
      </c>
      <c r="M158" s="339">
        <v>0.24489079583716922</v>
      </c>
      <c r="N158" s="339"/>
      <c r="O158" s="85"/>
      <c r="P158" s="85"/>
    </row>
    <row r="159" spans="1:16" ht="9.75" customHeight="1">
      <c r="A159" s="85"/>
      <c r="B159" s="115"/>
      <c r="C159" s="115"/>
      <c r="D159" s="85"/>
      <c r="E159" s="85"/>
      <c r="F159" s="117"/>
      <c r="G159" s="117"/>
      <c r="H159" s="117"/>
      <c r="I159" s="117"/>
      <c r="J159" s="118"/>
      <c r="K159" s="85"/>
      <c r="L159" s="118"/>
      <c r="M159" s="119"/>
      <c r="N159" s="119"/>
      <c r="O159" s="85"/>
      <c r="P159" s="85"/>
    </row>
    <row r="160" spans="1:16" ht="9.75" customHeight="1">
      <c r="A160" s="85"/>
      <c r="B160" s="346" t="s">
        <v>218</v>
      </c>
      <c r="C160" s="346"/>
      <c r="D160" s="346"/>
      <c r="E160" s="346"/>
      <c r="F160" s="346"/>
      <c r="G160" s="346"/>
      <c r="H160" s="346"/>
      <c r="I160" s="346"/>
      <c r="J160" s="346"/>
      <c r="K160" s="346"/>
      <c r="L160" s="346"/>
      <c r="M160" s="346"/>
      <c r="N160" s="346"/>
      <c r="O160" s="346"/>
      <c r="P160" s="346"/>
    </row>
    <row r="161" spans="1:16" ht="9.75" customHeight="1">
      <c r="A161" s="85"/>
      <c r="B161" s="116" t="s">
        <v>93</v>
      </c>
      <c r="C161" s="116" t="s">
        <v>94</v>
      </c>
      <c r="D161" s="85"/>
      <c r="E161" s="85"/>
      <c r="F161" s="338" t="s">
        <v>8</v>
      </c>
      <c r="G161" s="338"/>
      <c r="H161" s="345">
        <v>1193</v>
      </c>
      <c r="I161" s="345"/>
      <c r="J161" s="121" t="s">
        <v>8</v>
      </c>
      <c r="K161" s="85"/>
      <c r="L161" s="121" t="s">
        <v>8</v>
      </c>
      <c r="M161" s="337">
        <v>0</v>
      </c>
      <c r="N161" s="337"/>
      <c r="O161" s="85"/>
      <c r="P161" s="85"/>
    </row>
    <row r="162" spans="1:16" ht="9.75" customHeight="1">
      <c r="A162" s="85"/>
      <c r="B162" s="342" t="s">
        <v>219</v>
      </c>
      <c r="C162" s="342"/>
      <c r="D162" s="123"/>
      <c r="E162" s="123"/>
      <c r="F162" s="343" t="s">
        <v>8</v>
      </c>
      <c r="G162" s="343"/>
      <c r="H162" s="344">
        <v>1193</v>
      </c>
      <c r="I162" s="344"/>
      <c r="J162" s="125" t="s">
        <v>8</v>
      </c>
      <c r="K162" s="123"/>
      <c r="L162" s="125" t="s">
        <v>8</v>
      </c>
      <c r="M162" s="339">
        <v>0</v>
      </c>
      <c r="N162" s="339"/>
      <c r="O162" s="85"/>
      <c r="P162" s="85"/>
    </row>
    <row r="163" spans="1:16" ht="9.75" customHeight="1">
      <c r="A163" s="85"/>
      <c r="B163" s="115"/>
      <c r="C163" s="115"/>
      <c r="D163" s="85"/>
      <c r="E163" s="85"/>
      <c r="F163" s="122"/>
      <c r="G163" s="122"/>
      <c r="H163" s="117"/>
      <c r="I163" s="117"/>
      <c r="J163" s="122"/>
      <c r="K163" s="85"/>
      <c r="L163" s="122"/>
      <c r="M163" s="119"/>
      <c r="N163" s="119"/>
      <c r="O163" s="85"/>
      <c r="P163" s="85"/>
    </row>
    <row r="164" spans="1:16" ht="9.75" customHeight="1">
      <c r="A164" s="85"/>
      <c r="B164" s="346" t="s">
        <v>220</v>
      </c>
      <c r="C164" s="346"/>
      <c r="D164" s="346"/>
      <c r="E164" s="346"/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</row>
    <row r="165" spans="1:16" ht="9.75" customHeight="1">
      <c r="A165" s="85"/>
      <c r="B165" s="116" t="s">
        <v>43</v>
      </c>
      <c r="C165" s="116" t="s">
        <v>44</v>
      </c>
      <c r="D165" s="85"/>
      <c r="E165" s="85"/>
      <c r="F165" s="338" t="s">
        <v>8</v>
      </c>
      <c r="G165" s="338"/>
      <c r="H165" s="345">
        <v>8670</v>
      </c>
      <c r="I165" s="345"/>
      <c r="J165" s="120">
        <v>8670</v>
      </c>
      <c r="K165" s="85"/>
      <c r="L165" s="120">
        <v>8670</v>
      </c>
      <c r="M165" s="337">
        <v>1</v>
      </c>
      <c r="N165" s="337"/>
      <c r="O165" s="85"/>
      <c r="P165" s="85"/>
    </row>
    <row r="166" spans="1:16" ht="9.75" customHeight="1">
      <c r="A166" s="85"/>
      <c r="B166" s="116" t="s">
        <v>469</v>
      </c>
      <c r="C166" s="116" t="s">
        <v>470</v>
      </c>
      <c r="D166" s="85"/>
      <c r="E166" s="85"/>
      <c r="F166" s="338" t="s">
        <v>8</v>
      </c>
      <c r="G166" s="338"/>
      <c r="H166" s="345">
        <v>10950</v>
      </c>
      <c r="I166" s="345"/>
      <c r="J166" s="120">
        <v>10950</v>
      </c>
      <c r="K166" s="85"/>
      <c r="L166" s="120">
        <v>10950</v>
      </c>
      <c r="M166" s="337">
        <v>1</v>
      </c>
      <c r="N166" s="337"/>
      <c r="O166" s="85"/>
      <c r="P166" s="85"/>
    </row>
    <row r="167" spans="1:16" ht="9.75" customHeight="1">
      <c r="A167" s="85"/>
      <c r="B167" s="116" t="s">
        <v>135</v>
      </c>
      <c r="C167" s="116" t="s">
        <v>136</v>
      </c>
      <c r="D167" s="85"/>
      <c r="E167" s="85"/>
      <c r="F167" s="347">
        <v>28000</v>
      </c>
      <c r="G167" s="347"/>
      <c r="H167" s="345">
        <v>28000</v>
      </c>
      <c r="I167" s="345"/>
      <c r="J167" s="120">
        <v>1140</v>
      </c>
      <c r="K167" s="85"/>
      <c r="L167" s="120">
        <v>1140</v>
      </c>
      <c r="M167" s="337">
        <v>0.04071428571428572</v>
      </c>
      <c r="N167" s="337"/>
      <c r="O167" s="85"/>
      <c r="P167" s="85"/>
    </row>
    <row r="168" spans="1:16" ht="9.75" customHeight="1">
      <c r="A168" s="85"/>
      <c r="B168" s="116" t="s">
        <v>137</v>
      </c>
      <c r="C168" s="116" t="s">
        <v>138</v>
      </c>
      <c r="D168" s="85"/>
      <c r="E168" s="85"/>
      <c r="F168" s="347">
        <v>34723</v>
      </c>
      <c r="G168" s="347"/>
      <c r="H168" s="349" t="s">
        <v>8</v>
      </c>
      <c r="I168" s="349"/>
      <c r="J168" s="121" t="s">
        <v>8</v>
      </c>
      <c r="K168" s="85"/>
      <c r="L168" s="121" t="s">
        <v>8</v>
      </c>
      <c r="M168" s="337">
        <v>0</v>
      </c>
      <c r="N168" s="337"/>
      <c r="O168" s="85"/>
      <c r="P168" s="85"/>
    </row>
    <row r="169" spans="1:16" ht="9.75" customHeight="1">
      <c r="A169" s="85"/>
      <c r="B169" s="116" t="s">
        <v>49</v>
      </c>
      <c r="C169" s="116" t="s">
        <v>50</v>
      </c>
      <c r="D169" s="85"/>
      <c r="E169" s="85"/>
      <c r="F169" s="347">
        <v>21371</v>
      </c>
      <c r="G169" s="347"/>
      <c r="H169" s="345">
        <v>466</v>
      </c>
      <c r="I169" s="345"/>
      <c r="J169" s="120">
        <v>465.16</v>
      </c>
      <c r="K169" s="85"/>
      <c r="L169" s="120">
        <v>465.16</v>
      </c>
      <c r="M169" s="337">
        <v>0.9981974248927039</v>
      </c>
      <c r="N169" s="337"/>
      <c r="O169" s="85"/>
      <c r="P169" s="85"/>
    </row>
    <row r="170" spans="1:16" ht="9.75" customHeight="1">
      <c r="A170" s="85"/>
      <c r="B170" s="116" t="s">
        <v>51</v>
      </c>
      <c r="C170" s="116" t="s">
        <v>52</v>
      </c>
      <c r="D170" s="85"/>
      <c r="E170" s="85"/>
      <c r="F170" s="347">
        <v>15862</v>
      </c>
      <c r="G170" s="347"/>
      <c r="H170" s="345">
        <v>54817</v>
      </c>
      <c r="I170" s="345"/>
      <c r="J170" s="120">
        <v>54367.02</v>
      </c>
      <c r="K170" s="85"/>
      <c r="L170" s="120">
        <v>47633.02</v>
      </c>
      <c r="M170" s="337">
        <v>0.8689461298502289</v>
      </c>
      <c r="N170" s="337"/>
      <c r="O170" s="85"/>
      <c r="P170" s="85"/>
    </row>
    <row r="171" spans="1:16" ht="9.75" customHeight="1">
      <c r="A171" s="85"/>
      <c r="B171" s="116" t="s">
        <v>141</v>
      </c>
      <c r="C171" s="116" t="s">
        <v>142</v>
      </c>
      <c r="D171" s="85"/>
      <c r="E171" s="85"/>
      <c r="F171" s="338" t="s">
        <v>8</v>
      </c>
      <c r="G171" s="338"/>
      <c r="H171" s="345">
        <v>510</v>
      </c>
      <c r="I171" s="345"/>
      <c r="J171" s="120">
        <v>510</v>
      </c>
      <c r="K171" s="85"/>
      <c r="L171" s="120">
        <v>510</v>
      </c>
      <c r="M171" s="337">
        <v>1</v>
      </c>
      <c r="N171" s="337"/>
      <c r="O171" s="85"/>
      <c r="P171" s="85"/>
    </row>
    <row r="172" spans="1:16" ht="9.75" customHeight="1">
      <c r="A172" s="85"/>
      <c r="B172" s="116" t="s">
        <v>53</v>
      </c>
      <c r="C172" s="116" t="s">
        <v>54</v>
      </c>
      <c r="D172" s="85"/>
      <c r="E172" s="85"/>
      <c r="F172" s="347">
        <v>15854</v>
      </c>
      <c r="G172" s="347"/>
      <c r="H172" s="345">
        <v>53723</v>
      </c>
      <c r="I172" s="345"/>
      <c r="J172" s="120">
        <v>53723</v>
      </c>
      <c r="K172" s="85"/>
      <c r="L172" s="120">
        <v>53723</v>
      </c>
      <c r="M172" s="337">
        <v>1</v>
      </c>
      <c r="N172" s="337"/>
      <c r="O172" s="85"/>
      <c r="P172" s="85"/>
    </row>
    <row r="173" spans="1:16" ht="9.75" customHeight="1">
      <c r="A173" s="85"/>
      <c r="B173" s="116" t="s">
        <v>55</v>
      </c>
      <c r="C173" s="116" t="s">
        <v>56</v>
      </c>
      <c r="D173" s="85"/>
      <c r="E173" s="85"/>
      <c r="F173" s="347">
        <v>5000</v>
      </c>
      <c r="G173" s="347"/>
      <c r="H173" s="345">
        <v>11760</v>
      </c>
      <c r="I173" s="345"/>
      <c r="J173" s="120">
        <v>11759</v>
      </c>
      <c r="K173" s="85"/>
      <c r="L173" s="120">
        <v>11758.96</v>
      </c>
      <c r="M173" s="337">
        <v>0.9999115646258503</v>
      </c>
      <c r="N173" s="337"/>
      <c r="O173" s="85"/>
      <c r="P173" s="85"/>
    </row>
    <row r="174" spans="1:16" ht="9.75" customHeight="1">
      <c r="A174" s="85"/>
      <c r="B174" s="116" t="s">
        <v>509</v>
      </c>
      <c r="C174" s="116" t="s">
        <v>510</v>
      </c>
      <c r="D174" s="85"/>
      <c r="E174" s="85"/>
      <c r="F174" s="347">
        <v>18597</v>
      </c>
      <c r="G174" s="347"/>
      <c r="H174" s="349" t="s">
        <v>8</v>
      </c>
      <c r="I174" s="349"/>
      <c r="J174" s="121" t="s">
        <v>8</v>
      </c>
      <c r="K174" s="85"/>
      <c r="L174" s="121" t="s">
        <v>8</v>
      </c>
      <c r="M174" s="337">
        <v>0</v>
      </c>
      <c r="N174" s="337"/>
      <c r="O174" s="85"/>
      <c r="P174" s="85"/>
    </row>
    <row r="175" spans="1:16" ht="9.75" customHeight="1">
      <c r="A175" s="85"/>
      <c r="B175" s="116" t="s">
        <v>59</v>
      </c>
      <c r="C175" s="116" t="s">
        <v>60</v>
      </c>
      <c r="D175" s="85"/>
      <c r="E175" s="85"/>
      <c r="F175" s="347">
        <v>73819</v>
      </c>
      <c r="G175" s="347"/>
      <c r="H175" s="349" t="s">
        <v>8</v>
      </c>
      <c r="I175" s="349"/>
      <c r="J175" s="121" t="s">
        <v>8</v>
      </c>
      <c r="K175" s="85"/>
      <c r="L175" s="121" t="s">
        <v>8</v>
      </c>
      <c r="M175" s="337">
        <v>0</v>
      </c>
      <c r="N175" s="337"/>
      <c r="O175" s="85"/>
      <c r="P175" s="85"/>
    </row>
    <row r="176" spans="1:16" ht="9.75" customHeight="1">
      <c r="A176" s="85"/>
      <c r="B176" s="116" t="s">
        <v>61</v>
      </c>
      <c r="C176" s="116" t="s">
        <v>62</v>
      </c>
      <c r="D176" s="85"/>
      <c r="E176" s="85"/>
      <c r="F176" s="347">
        <v>74795</v>
      </c>
      <c r="G176" s="347"/>
      <c r="H176" s="349" t="s">
        <v>8</v>
      </c>
      <c r="I176" s="349"/>
      <c r="J176" s="121" t="s">
        <v>8</v>
      </c>
      <c r="K176" s="85"/>
      <c r="L176" s="121" t="s">
        <v>8</v>
      </c>
      <c r="M176" s="337">
        <v>0</v>
      </c>
      <c r="N176" s="337"/>
      <c r="O176" s="85"/>
      <c r="P176" s="85"/>
    </row>
    <row r="177" spans="1:16" ht="9.75" customHeight="1">
      <c r="A177" s="85"/>
      <c r="B177" s="116" t="s">
        <v>63</v>
      </c>
      <c r="C177" s="116" t="s">
        <v>64</v>
      </c>
      <c r="D177" s="85"/>
      <c r="E177" s="85"/>
      <c r="F177" s="347">
        <v>127820</v>
      </c>
      <c r="G177" s="347"/>
      <c r="H177" s="349" t="s">
        <v>8</v>
      </c>
      <c r="I177" s="349"/>
      <c r="J177" s="121" t="s">
        <v>8</v>
      </c>
      <c r="K177" s="85"/>
      <c r="L177" s="121" t="s">
        <v>8</v>
      </c>
      <c r="M177" s="337">
        <v>0</v>
      </c>
      <c r="N177" s="337"/>
      <c r="O177" s="85"/>
      <c r="P177" s="85"/>
    </row>
    <row r="178" spans="1:16" ht="9.75" customHeight="1">
      <c r="A178" s="85"/>
      <c r="B178" s="116" t="s">
        <v>65</v>
      </c>
      <c r="C178" s="116" t="s">
        <v>66</v>
      </c>
      <c r="D178" s="85"/>
      <c r="E178" s="85"/>
      <c r="F178" s="347">
        <v>172388</v>
      </c>
      <c r="G178" s="347"/>
      <c r="H178" s="349" t="s">
        <v>8</v>
      </c>
      <c r="I178" s="349"/>
      <c r="J178" s="121" t="s">
        <v>8</v>
      </c>
      <c r="K178" s="85"/>
      <c r="L178" s="121" t="s">
        <v>8</v>
      </c>
      <c r="M178" s="337">
        <v>0</v>
      </c>
      <c r="N178" s="337"/>
      <c r="O178" s="85"/>
      <c r="P178" s="85"/>
    </row>
    <row r="179" spans="1:16" ht="9.75" customHeight="1">
      <c r="A179" s="85"/>
      <c r="B179" s="116" t="s">
        <v>67</v>
      </c>
      <c r="C179" s="116" t="s">
        <v>68</v>
      </c>
      <c r="D179" s="85"/>
      <c r="E179" s="85"/>
      <c r="F179" s="347">
        <v>77104</v>
      </c>
      <c r="G179" s="347"/>
      <c r="H179" s="349" t="s">
        <v>8</v>
      </c>
      <c r="I179" s="349"/>
      <c r="J179" s="121" t="s">
        <v>8</v>
      </c>
      <c r="K179" s="85"/>
      <c r="L179" s="121" t="s">
        <v>8</v>
      </c>
      <c r="M179" s="337">
        <v>0</v>
      </c>
      <c r="N179" s="337"/>
      <c r="O179" s="85"/>
      <c r="P179" s="85"/>
    </row>
    <row r="180" spans="1:16" ht="9.75" customHeight="1">
      <c r="A180" s="85"/>
      <c r="B180" s="116" t="s">
        <v>537</v>
      </c>
      <c r="C180" s="116" t="s">
        <v>538</v>
      </c>
      <c r="D180" s="85"/>
      <c r="E180" s="85"/>
      <c r="F180" s="347">
        <v>18654</v>
      </c>
      <c r="G180" s="347"/>
      <c r="H180" s="349" t="s">
        <v>8</v>
      </c>
      <c r="I180" s="349"/>
      <c r="J180" s="121" t="s">
        <v>8</v>
      </c>
      <c r="K180" s="85"/>
      <c r="L180" s="121" t="s">
        <v>8</v>
      </c>
      <c r="M180" s="337">
        <v>0</v>
      </c>
      <c r="N180" s="337"/>
      <c r="O180" s="85"/>
      <c r="P180" s="85"/>
    </row>
    <row r="181" spans="1:16" ht="9.75" customHeight="1">
      <c r="A181" s="85"/>
      <c r="B181" s="116" t="s">
        <v>145</v>
      </c>
      <c r="C181" s="116" t="s">
        <v>146</v>
      </c>
      <c r="D181" s="85"/>
      <c r="E181" s="85"/>
      <c r="F181" s="347">
        <v>15486</v>
      </c>
      <c r="G181" s="347"/>
      <c r="H181" s="349" t="s">
        <v>8</v>
      </c>
      <c r="I181" s="349"/>
      <c r="J181" s="121" t="s">
        <v>8</v>
      </c>
      <c r="K181" s="85"/>
      <c r="L181" s="121" t="s">
        <v>8</v>
      </c>
      <c r="M181" s="337">
        <v>0</v>
      </c>
      <c r="N181" s="337"/>
      <c r="O181" s="85"/>
      <c r="P181" s="85"/>
    </row>
    <row r="182" spans="1:16" ht="9.75" customHeight="1">
      <c r="A182" s="85"/>
      <c r="B182" s="116" t="s">
        <v>69</v>
      </c>
      <c r="C182" s="116" t="s">
        <v>70</v>
      </c>
      <c r="D182" s="85"/>
      <c r="E182" s="85"/>
      <c r="F182" s="347">
        <v>35286</v>
      </c>
      <c r="G182" s="347"/>
      <c r="H182" s="345">
        <v>98836</v>
      </c>
      <c r="I182" s="345"/>
      <c r="J182" s="120">
        <v>95900.4</v>
      </c>
      <c r="K182" s="85"/>
      <c r="L182" s="120">
        <v>87248.4</v>
      </c>
      <c r="M182" s="337">
        <v>0.8827593184669553</v>
      </c>
      <c r="N182" s="337"/>
      <c r="O182" s="85"/>
      <c r="P182" s="85"/>
    </row>
    <row r="183" spans="1:16" ht="9.75" customHeight="1">
      <c r="A183" s="85"/>
      <c r="B183" s="116" t="s">
        <v>71</v>
      </c>
      <c r="C183" s="116" t="s">
        <v>72</v>
      </c>
      <c r="D183" s="85"/>
      <c r="E183" s="85"/>
      <c r="F183" s="347">
        <v>35000</v>
      </c>
      <c r="G183" s="347"/>
      <c r="H183" s="345">
        <v>117397</v>
      </c>
      <c r="I183" s="345"/>
      <c r="J183" s="120">
        <v>117396.7</v>
      </c>
      <c r="K183" s="85"/>
      <c r="L183" s="120">
        <v>115702.7</v>
      </c>
      <c r="M183" s="337">
        <v>0.9855677743042838</v>
      </c>
      <c r="N183" s="337"/>
      <c r="O183" s="85"/>
      <c r="P183" s="85"/>
    </row>
    <row r="184" spans="1:16" ht="9.75" customHeight="1">
      <c r="A184" s="85"/>
      <c r="B184" s="116" t="s">
        <v>73</v>
      </c>
      <c r="C184" s="116" t="s">
        <v>74</v>
      </c>
      <c r="D184" s="85"/>
      <c r="E184" s="85"/>
      <c r="F184" s="338" t="s">
        <v>8</v>
      </c>
      <c r="G184" s="338"/>
      <c r="H184" s="345">
        <v>12385</v>
      </c>
      <c r="I184" s="345"/>
      <c r="J184" s="120">
        <v>12384.93</v>
      </c>
      <c r="K184" s="85"/>
      <c r="L184" s="120">
        <v>12384.93</v>
      </c>
      <c r="M184" s="337">
        <v>0.9999943480016149</v>
      </c>
      <c r="N184" s="337"/>
      <c r="O184" s="85"/>
      <c r="P184" s="85"/>
    </row>
    <row r="185" spans="1:16" ht="9.75" customHeight="1">
      <c r="A185" s="85"/>
      <c r="B185" s="116" t="s">
        <v>75</v>
      </c>
      <c r="C185" s="116" t="s">
        <v>76</v>
      </c>
      <c r="D185" s="85"/>
      <c r="E185" s="85"/>
      <c r="F185" s="347">
        <v>18000</v>
      </c>
      <c r="G185" s="347"/>
      <c r="H185" s="349" t="s">
        <v>8</v>
      </c>
      <c r="I185" s="349"/>
      <c r="J185" s="121" t="s">
        <v>8</v>
      </c>
      <c r="K185" s="85"/>
      <c r="L185" s="121" t="s">
        <v>8</v>
      </c>
      <c r="M185" s="337">
        <v>0</v>
      </c>
      <c r="N185" s="337"/>
      <c r="O185" s="85"/>
      <c r="P185" s="85"/>
    </row>
    <row r="186" spans="1:16" ht="9.75" customHeight="1">
      <c r="A186" s="85"/>
      <c r="B186" s="116" t="s">
        <v>77</v>
      </c>
      <c r="C186" s="116" t="s">
        <v>78</v>
      </c>
      <c r="D186" s="85"/>
      <c r="E186" s="85"/>
      <c r="F186" s="347">
        <v>106679</v>
      </c>
      <c r="G186" s="347"/>
      <c r="H186" s="345">
        <v>46877</v>
      </c>
      <c r="I186" s="345"/>
      <c r="J186" s="120">
        <v>46876.14</v>
      </c>
      <c r="K186" s="85"/>
      <c r="L186" s="120">
        <v>45751.14</v>
      </c>
      <c r="M186" s="337">
        <v>0.9759826780724022</v>
      </c>
      <c r="N186" s="337"/>
      <c r="O186" s="85"/>
      <c r="P186" s="85"/>
    </row>
    <row r="187" spans="1:16" ht="9.75" customHeight="1">
      <c r="A187" s="85"/>
      <c r="B187" s="116" t="s">
        <v>522</v>
      </c>
      <c r="C187" s="116" t="s">
        <v>82</v>
      </c>
      <c r="D187" s="85"/>
      <c r="E187" s="85"/>
      <c r="F187" s="347">
        <v>99088</v>
      </c>
      <c r="G187" s="347"/>
      <c r="H187" s="345">
        <v>100382</v>
      </c>
      <c r="I187" s="345"/>
      <c r="J187" s="120">
        <v>49294</v>
      </c>
      <c r="K187" s="85"/>
      <c r="L187" s="120">
        <v>49294</v>
      </c>
      <c r="M187" s="337">
        <v>0.49106413500428364</v>
      </c>
      <c r="N187" s="337"/>
      <c r="O187" s="85"/>
      <c r="P187" s="85"/>
    </row>
    <row r="188" spans="1:16" ht="9.75" customHeight="1">
      <c r="A188" s="85"/>
      <c r="B188" s="116" t="s">
        <v>511</v>
      </c>
      <c r="C188" s="116" t="s">
        <v>84</v>
      </c>
      <c r="D188" s="85"/>
      <c r="E188" s="85"/>
      <c r="F188" s="347">
        <v>700452</v>
      </c>
      <c r="G188" s="347"/>
      <c r="H188" s="345">
        <v>2855929</v>
      </c>
      <c r="I188" s="345"/>
      <c r="J188" s="120">
        <v>2855928.15</v>
      </c>
      <c r="K188" s="85"/>
      <c r="L188" s="120">
        <v>2806713.62</v>
      </c>
      <c r="M188" s="337">
        <v>0.982767295685572</v>
      </c>
      <c r="N188" s="337"/>
      <c r="O188" s="85"/>
      <c r="P188" s="85"/>
    </row>
    <row r="189" spans="1:16" ht="9.75" customHeight="1">
      <c r="A189" s="85"/>
      <c r="B189" s="116" t="s">
        <v>539</v>
      </c>
      <c r="C189" s="116" t="s">
        <v>540</v>
      </c>
      <c r="D189" s="85"/>
      <c r="E189" s="85"/>
      <c r="F189" s="347">
        <v>35000</v>
      </c>
      <c r="G189" s="347"/>
      <c r="H189" s="349" t="s">
        <v>8</v>
      </c>
      <c r="I189" s="349"/>
      <c r="J189" s="121" t="s">
        <v>8</v>
      </c>
      <c r="K189" s="85"/>
      <c r="L189" s="121" t="s">
        <v>8</v>
      </c>
      <c r="M189" s="337">
        <v>0</v>
      </c>
      <c r="N189" s="337"/>
      <c r="O189" s="85"/>
      <c r="P189" s="85"/>
    </row>
    <row r="190" spans="1:16" ht="9.75" customHeight="1">
      <c r="A190" s="85"/>
      <c r="B190" s="116" t="s">
        <v>197</v>
      </c>
      <c r="C190" s="116" t="s">
        <v>198</v>
      </c>
      <c r="D190" s="85"/>
      <c r="E190" s="85"/>
      <c r="F190" s="338" t="s">
        <v>8</v>
      </c>
      <c r="G190" s="338"/>
      <c r="H190" s="345">
        <v>49673</v>
      </c>
      <c r="I190" s="345"/>
      <c r="J190" s="120">
        <v>3310</v>
      </c>
      <c r="K190" s="85"/>
      <c r="L190" s="121" t="s">
        <v>8</v>
      </c>
      <c r="M190" s="337">
        <v>0</v>
      </c>
      <c r="N190" s="337"/>
      <c r="O190" s="85"/>
      <c r="P190" s="85"/>
    </row>
    <row r="191" spans="1:16" ht="9.75" customHeight="1">
      <c r="A191" s="85"/>
      <c r="B191" s="116" t="s">
        <v>199</v>
      </c>
      <c r="C191" s="116" t="s">
        <v>200</v>
      </c>
      <c r="D191" s="85"/>
      <c r="E191" s="85"/>
      <c r="F191" s="338" t="s">
        <v>8</v>
      </c>
      <c r="G191" s="338"/>
      <c r="H191" s="345">
        <v>51400</v>
      </c>
      <c r="I191" s="345"/>
      <c r="J191" s="120">
        <v>51400</v>
      </c>
      <c r="K191" s="85"/>
      <c r="L191" s="120">
        <v>51400</v>
      </c>
      <c r="M191" s="337">
        <v>1</v>
      </c>
      <c r="N191" s="337"/>
      <c r="O191" s="85"/>
      <c r="P191" s="85"/>
    </row>
    <row r="192" spans="1:16" ht="9.75" customHeight="1">
      <c r="A192" s="85"/>
      <c r="B192" s="116" t="s">
        <v>87</v>
      </c>
      <c r="C192" s="116" t="s">
        <v>88</v>
      </c>
      <c r="D192" s="85"/>
      <c r="E192" s="85"/>
      <c r="F192" s="347">
        <v>28000</v>
      </c>
      <c r="G192" s="347"/>
      <c r="H192" s="349" t="s">
        <v>8</v>
      </c>
      <c r="I192" s="349"/>
      <c r="J192" s="121" t="s">
        <v>8</v>
      </c>
      <c r="K192" s="85"/>
      <c r="L192" s="121" t="s">
        <v>8</v>
      </c>
      <c r="M192" s="337">
        <v>0</v>
      </c>
      <c r="N192" s="337"/>
      <c r="O192" s="85"/>
      <c r="P192" s="85"/>
    </row>
    <row r="193" spans="1:16" ht="9.75" customHeight="1">
      <c r="A193" s="85"/>
      <c r="B193" s="116" t="s">
        <v>91</v>
      </c>
      <c r="C193" s="116" t="s">
        <v>92</v>
      </c>
      <c r="D193" s="85"/>
      <c r="E193" s="85"/>
      <c r="F193" s="338" t="s">
        <v>8</v>
      </c>
      <c r="G193" s="338"/>
      <c r="H193" s="345">
        <v>21404</v>
      </c>
      <c r="I193" s="345"/>
      <c r="J193" s="121" t="s">
        <v>8</v>
      </c>
      <c r="K193" s="85"/>
      <c r="L193" s="121" t="s">
        <v>8</v>
      </c>
      <c r="M193" s="337">
        <v>0</v>
      </c>
      <c r="N193" s="337"/>
      <c r="O193" s="85"/>
      <c r="P193" s="85"/>
    </row>
    <row r="194" spans="1:16" ht="9.75" customHeight="1">
      <c r="A194" s="85"/>
      <c r="B194" s="116" t="s">
        <v>483</v>
      </c>
      <c r="C194" s="116" t="s">
        <v>80</v>
      </c>
      <c r="D194" s="85"/>
      <c r="E194" s="85"/>
      <c r="F194" s="338" t="s">
        <v>8</v>
      </c>
      <c r="G194" s="338"/>
      <c r="H194" s="345">
        <v>10500</v>
      </c>
      <c r="I194" s="345"/>
      <c r="J194" s="120">
        <v>600</v>
      </c>
      <c r="K194" s="85"/>
      <c r="L194" s="120">
        <v>600</v>
      </c>
      <c r="M194" s="337">
        <v>0.05714285714285714</v>
      </c>
      <c r="N194" s="337"/>
      <c r="O194" s="85"/>
      <c r="P194" s="85"/>
    </row>
    <row r="195" spans="1:16" ht="9.75" customHeight="1">
      <c r="A195" s="85"/>
      <c r="B195" s="116" t="s">
        <v>93</v>
      </c>
      <c r="C195" s="116" t="s">
        <v>94</v>
      </c>
      <c r="D195" s="85"/>
      <c r="E195" s="85"/>
      <c r="F195" s="347">
        <v>356502</v>
      </c>
      <c r="G195" s="347"/>
      <c r="H195" s="345">
        <v>224953</v>
      </c>
      <c r="I195" s="345"/>
      <c r="J195" s="120">
        <v>168021.14</v>
      </c>
      <c r="K195" s="85"/>
      <c r="L195" s="120">
        <v>166971.14</v>
      </c>
      <c r="M195" s="337">
        <v>0.7422490031250972</v>
      </c>
      <c r="N195" s="337"/>
      <c r="O195" s="85"/>
      <c r="P195" s="85"/>
    </row>
    <row r="196" spans="1:16" ht="9.75" customHeight="1">
      <c r="A196" s="85"/>
      <c r="B196" s="116" t="s">
        <v>106</v>
      </c>
      <c r="C196" s="116" t="s">
        <v>107</v>
      </c>
      <c r="D196" s="85"/>
      <c r="E196" s="85"/>
      <c r="F196" s="347">
        <v>5583428</v>
      </c>
      <c r="G196" s="347"/>
      <c r="H196" s="345">
        <v>8459529</v>
      </c>
      <c r="I196" s="345"/>
      <c r="J196" s="120">
        <v>8280150.84</v>
      </c>
      <c r="K196" s="85"/>
      <c r="L196" s="120">
        <v>4153447.07</v>
      </c>
      <c r="M196" s="337">
        <v>0.4909785249273334</v>
      </c>
      <c r="N196" s="337"/>
      <c r="O196" s="85"/>
      <c r="P196" s="85"/>
    </row>
    <row r="197" spans="1:16" ht="0.75" customHeight="1">
      <c r="A197" s="85"/>
      <c r="B197" s="348"/>
      <c r="C197" s="348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</row>
    <row r="198" spans="1:16" ht="9.75" customHeight="1">
      <c r="A198" s="85"/>
      <c r="B198" s="116" t="s">
        <v>214</v>
      </c>
      <c r="C198" s="116" t="s">
        <v>111</v>
      </c>
      <c r="D198" s="85"/>
      <c r="E198" s="85"/>
      <c r="F198" s="338" t="s">
        <v>8</v>
      </c>
      <c r="G198" s="338"/>
      <c r="H198" s="345">
        <v>21750</v>
      </c>
      <c r="I198" s="345"/>
      <c r="J198" s="120">
        <v>21750</v>
      </c>
      <c r="K198" s="85"/>
      <c r="L198" s="120">
        <v>21750</v>
      </c>
      <c r="M198" s="337">
        <v>1</v>
      </c>
      <c r="N198" s="337"/>
      <c r="O198" s="85"/>
      <c r="P198" s="85"/>
    </row>
    <row r="199" spans="1:16" ht="9.75" customHeight="1">
      <c r="A199" s="85"/>
      <c r="B199" s="116" t="s">
        <v>108</v>
      </c>
      <c r="C199" s="116" t="s">
        <v>109</v>
      </c>
      <c r="D199" s="85"/>
      <c r="E199" s="85"/>
      <c r="F199" s="347">
        <v>370915</v>
      </c>
      <c r="G199" s="347"/>
      <c r="H199" s="345">
        <v>1442503</v>
      </c>
      <c r="I199" s="345"/>
      <c r="J199" s="120">
        <v>1394082.46</v>
      </c>
      <c r="K199" s="85"/>
      <c r="L199" s="120">
        <v>629914.03</v>
      </c>
      <c r="M199" s="337">
        <v>0.43668126166808663</v>
      </c>
      <c r="N199" s="337"/>
      <c r="O199" s="85"/>
      <c r="P199" s="85"/>
    </row>
    <row r="200" spans="1:16" ht="9.75" customHeight="1">
      <c r="A200" s="85"/>
      <c r="B200" s="116" t="s">
        <v>110</v>
      </c>
      <c r="C200" s="116" t="s">
        <v>111</v>
      </c>
      <c r="D200" s="85"/>
      <c r="E200" s="85"/>
      <c r="F200" s="347">
        <v>907027</v>
      </c>
      <c r="G200" s="347"/>
      <c r="H200" s="345">
        <v>224888</v>
      </c>
      <c r="I200" s="345"/>
      <c r="J200" s="120">
        <v>224888</v>
      </c>
      <c r="K200" s="85"/>
      <c r="L200" s="120">
        <v>197578</v>
      </c>
      <c r="M200" s="337">
        <v>0.8785617729714347</v>
      </c>
      <c r="N200" s="337"/>
      <c r="O200" s="85"/>
      <c r="P200" s="85"/>
    </row>
    <row r="201" spans="1:16" ht="9.75" customHeight="1">
      <c r="A201" s="85"/>
      <c r="B201" s="116" t="s">
        <v>114</v>
      </c>
      <c r="C201" s="116" t="s">
        <v>115</v>
      </c>
      <c r="D201" s="85"/>
      <c r="E201" s="85"/>
      <c r="F201" s="338" t="s">
        <v>8</v>
      </c>
      <c r="G201" s="338"/>
      <c r="H201" s="345">
        <v>620172</v>
      </c>
      <c r="I201" s="345"/>
      <c r="J201" s="120">
        <v>612461.75</v>
      </c>
      <c r="K201" s="85"/>
      <c r="L201" s="120">
        <v>587281.75</v>
      </c>
      <c r="M201" s="337">
        <v>0.9469659223570235</v>
      </c>
      <c r="N201" s="337"/>
      <c r="O201" s="85"/>
      <c r="P201" s="85"/>
    </row>
    <row r="202" spans="1:16" ht="9.75" customHeight="1">
      <c r="A202" s="85"/>
      <c r="B202" s="116" t="s">
        <v>116</v>
      </c>
      <c r="C202" s="116" t="s">
        <v>117</v>
      </c>
      <c r="D202" s="85"/>
      <c r="E202" s="85"/>
      <c r="F202" s="338" t="s">
        <v>8</v>
      </c>
      <c r="G202" s="338"/>
      <c r="H202" s="345">
        <v>1010863</v>
      </c>
      <c r="I202" s="345"/>
      <c r="J202" s="120">
        <v>1010850</v>
      </c>
      <c r="K202" s="85"/>
      <c r="L202" s="120">
        <v>1010850</v>
      </c>
      <c r="M202" s="337">
        <v>0.9999871397014234</v>
      </c>
      <c r="N202" s="337"/>
      <c r="O202" s="85"/>
      <c r="P202" s="85"/>
    </row>
    <row r="203" spans="1:16" ht="9.75" customHeight="1">
      <c r="A203" s="85"/>
      <c r="B203" s="116" t="s">
        <v>122</v>
      </c>
      <c r="C203" s="116" t="s">
        <v>123</v>
      </c>
      <c r="D203" s="85"/>
      <c r="E203" s="85"/>
      <c r="F203" s="338" t="s">
        <v>8</v>
      </c>
      <c r="G203" s="338"/>
      <c r="H203" s="345">
        <v>611370</v>
      </c>
      <c r="I203" s="345"/>
      <c r="J203" s="120">
        <v>598056.02</v>
      </c>
      <c r="K203" s="85"/>
      <c r="L203" s="120">
        <v>165069.44</v>
      </c>
      <c r="M203" s="337">
        <v>0.26999924759147487</v>
      </c>
      <c r="N203" s="337"/>
      <c r="O203" s="85"/>
      <c r="P203" s="85"/>
    </row>
    <row r="204" spans="1:16" ht="9.75" customHeight="1">
      <c r="A204" s="85"/>
      <c r="B204" s="116" t="s">
        <v>124</v>
      </c>
      <c r="C204" s="116" t="s">
        <v>125</v>
      </c>
      <c r="D204" s="85"/>
      <c r="E204" s="85"/>
      <c r="F204" s="338" t="s">
        <v>8</v>
      </c>
      <c r="G204" s="338"/>
      <c r="H204" s="345">
        <v>705454</v>
      </c>
      <c r="I204" s="345"/>
      <c r="J204" s="120">
        <v>682204.29</v>
      </c>
      <c r="K204" s="85"/>
      <c r="L204" s="120">
        <v>164103.16</v>
      </c>
      <c r="M204" s="337">
        <v>0.23262063862420512</v>
      </c>
      <c r="N204" s="337"/>
      <c r="O204" s="85"/>
      <c r="P204" s="85"/>
    </row>
    <row r="205" spans="1:16" ht="9.75" customHeight="1">
      <c r="A205" s="85"/>
      <c r="B205" s="342" t="s">
        <v>223</v>
      </c>
      <c r="C205" s="342"/>
      <c r="D205" s="123"/>
      <c r="E205" s="123"/>
      <c r="F205" s="344">
        <v>8974850</v>
      </c>
      <c r="G205" s="344"/>
      <c r="H205" s="344">
        <v>16855161</v>
      </c>
      <c r="I205" s="344"/>
      <c r="J205" s="124">
        <v>16367139</v>
      </c>
      <c r="K205" s="123"/>
      <c r="L205" s="124">
        <v>10400909.52</v>
      </c>
      <c r="M205" s="339">
        <v>0.6170756553437846</v>
      </c>
      <c r="N205" s="339"/>
      <c r="O205" s="85"/>
      <c r="P205" s="85"/>
    </row>
    <row r="206" spans="1:16" ht="9.75" customHeight="1">
      <c r="A206" s="85"/>
      <c r="B206" s="115"/>
      <c r="C206" s="115"/>
      <c r="D206" s="85"/>
      <c r="E206" s="85"/>
      <c r="F206" s="117"/>
      <c r="G206" s="117"/>
      <c r="H206" s="117"/>
      <c r="I206" s="117"/>
      <c r="J206" s="118"/>
      <c r="K206" s="85"/>
      <c r="L206" s="118"/>
      <c r="M206" s="119"/>
      <c r="N206" s="119"/>
      <c r="O206" s="85"/>
      <c r="P206" s="85"/>
    </row>
    <row r="207" spans="1:16" ht="9.75" customHeight="1">
      <c r="A207" s="85"/>
      <c r="B207" s="346" t="s">
        <v>486</v>
      </c>
      <c r="C207" s="346"/>
      <c r="D207" s="346"/>
      <c r="E207" s="346"/>
      <c r="F207" s="346"/>
      <c r="G207" s="346"/>
      <c r="H207" s="346"/>
      <c r="I207" s="346"/>
      <c r="J207" s="346"/>
      <c r="K207" s="346"/>
      <c r="L207" s="346"/>
      <c r="M207" s="346"/>
      <c r="N207" s="346"/>
      <c r="O207" s="346"/>
      <c r="P207" s="346"/>
    </row>
    <row r="208" spans="1:16" ht="15" customHeight="1">
      <c r="A208" s="85"/>
      <c r="B208" s="116" t="s">
        <v>541</v>
      </c>
      <c r="C208" s="116" t="s">
        <v>542</v>
      </c>
      <c r="D208" s="85"/>
      <c r="E208" s="85"/>
      <c r="F208" s="338" t="s">
        <v>8</v>
      </c>
      <c r="G208" s="338"/>
      <c r="H208" s="345">
        <v>346700</v>
      </c>
      <c r="I208" s="345"/>
      <c r="J208" s="120">
        <v>320000</v>
      </c>
      <c r="K208" s="85"/>
      <c r="L208" s="120">
        <v>320000</v>
      </c>
      <c r="M208" s="337">
        <v>0.9229881742140179</v>
      </c>
      <c r="N208" s="337"/>
      <c r="O208" s="85"/>
      <c r="P208" s="85"/>
    </row>
    <row r="209" spans="1:16" ht="15" customHeight="1">
      <c r="A209" s="85"/>
      <c r="B209" s="116" t="s">
        <v>543</v>
      </c>
      <c r="C209" s="116" t="s">
        <v>542</v>
      </c>
      <c r="D209" s="85"/>
      <c r="E209" s="85"/>
      <c r="F209" s="338" t="s">
        <v>8</v>
      </c>
      <c r="G209" s="338"/>
      <c r="H209" s="345">
        <v>208500</v>
      </c>
      <c r="I209" s="345"/>
      <c r="J209" s="120">
        <v>208000</v>
      </c>
      <c r="K209" s="85"/>
      <c r="L209" s="120">
        <v>208000</v>
      </c>
      <c r="M209" s="337">
        <v>0.9976019184652278</v>
      </c>
      <c r="N209" s="337"/>
      <c r="O209" s="85"/>
      <c r="P209" s="85"/>
    </row>
    <row r="210" spans="1:16" ht="9.75" customHeight="1">
      <c r="A210" s="85"/>
      <c r="B210" s="116" t="s">
        <v>106</v>
      </c>
      <c r="C210" s="116" t="s">
        <v>107</v>
      </c>
      <c r="D210" s="85"/>
      <c r="E210" s="85"/>
      <c r="F210" s="338" t="s">
        <v>8</v>
      </c>
      <c r="G210" s="338"/>
      <c r="H210" s="345">
        <v>12341103</v>
      </c>
      <c r="I210" s="345"/>
      <c r="J210" s="120">
        <v>12341102.7</v>
      </c>
      <c r="K210" s="85"/>
      <c r="L210" s="120">
        <v>12341102.46</v>
      </c>
      <c r="M210" s="337">
        <v>0.9999999562437815</v>
      </c>
      <c r="N210" s="337"/>
      <c r="O210" s="85"/>
      <c r="P210" s="85"/>
    </row>
    <row r="211" spans="1:16" ht="9.75" customHeight="1">
      <c r="A211" s="85"/>
      <c r="B211" s="116" t="s">
        <v>108</v>
      </c>
      <c r="C211" s="116" t="s">
        <v>109</v>
      </c>
      <c r="D211" s="85"/>
      <c r="E211" s="85"/>
      <c r="F211" s="338" t="s">
        <v>8</v>
      </c>
      <c r="G211" s="338"/>
      <c r="H211" s="345">
        <v>382900</v>
      </c>
      <c r="I211" s="345"/>
      <c r="J211" s="120">
        <v>382899.31</v>
      </c>
      <c r="K211" s="85"/>
      <c r="L211" s="120">
        <v>382899.31</v>
      </c>
      <c r="M211" s="337">
        <v>0.9999981979629146</v>
      </c>
      <c r="N211" s="337"/>
      <c r="O211" s="85"/>
      <c r="P211" s="85"/>
    </row>
    <row r="212" spans="1:16" ht="9.75" customHeight="1">
      <c r="A212" s="85"/>
      <c r="B212" s="116" t="s">
        <v>110</v>
      </c>
      <c r="C212" s="116" t="s">
        <v>111</v>
      </c>
      <c r="D212" s="85"/>
      <c r="E212" s="85"/>
      <c r="F212" s="338" t="s">
        <v>8</v>
      </c>
      <c r="G212" s="338"/>
      <c r="H212" s="345">
        <v>142198</v>
      </c>
      <c r="I212" s="345"/>
      <c r="J212" s="120">
        <v>142197.67</v>
      </c>
      <c r="K212" s="85"/>
      <c r="L212" s="120">
        <v>142197.67</v>
      </c>
      <c r="M212" s="337">
        <v>0.9999976792922545</v>
      </c>
      <c r="N212" s="337"/>
      <c r="O212" s="85"/>
      <c r="P212" s="85"/>
    </row>
    <row r="213" spans="1:16" ht="9.75" customHeight="1">
      <c r="A213" s="85"/>
      <c r="B213" s="116" t="s">
        <v>122</v>
      </c>
      <c r="C213" s="116" t="s">
        <v>123</v>
      </c>
      <c r="D213" s="85"/>
      <c r="E213" s="85"/>
      <c r="F213" s="338" t="s">
        <v>8</v>
      </c>
      <c r="G213" s="338"/>
      <c r="H213" s="345">
        <v>295000</v>
      </c>
      <c r="I213" s="345"/>
      <c r="J213" s="120">
        <v>295000</v>
      </c>
      <c r="K213" s="85"/>
      <c r="L213" s="120">
        <v>295000</v>
      </c>
      <c r="M213" s="337">
        <v>1</v>
      </c>
      <c r="N213" s="337"/>
      <c r="O213" s="85"/>
      <c r="P213" s="85"/>
    </row>
    <row r="214" spans="1:16" ht="9.75" customHeight="1">
      <c r="A214" s="85"/>
      <c r="B214" s="116" t="s">
        <v>124</v>
      </c>
      <c r="C214" s="116" t="s">
        <v>125</v>
      </c>
      <c r="D214" s="85"/>
      <c r="E214" s="85"/>
      <c r="F214" s="338" t="s">
        <v>8</v>
      </c>
      <c r="G214" s="338"/>
      <c r="H214" s="345">
        <v>396462</v>
      </c>
      <c r="I214" s="345"/>
      <c r="J214" s="120">
        <v>396460.98</v>
      </c>
      <c r="K214" s="85"/>
      <c r="L214" s="120">
        <v>386439.49</v>
      </c>
      <c r="M214" s="337">
        <v>0.9747201245012133</v>
      </c>
      <c r="N214" s="337"/>
      <c r="O214" s="85"/>
      <c r="P214" s="85"/>
    </row>
    <row r="215" spans="1:16" ht="9.75" customHeight="1">
      <c r="A215" s="85"/>
      <c r="B215" s="342" t="s">
        <v>492</v>
      </c>
      <c r="C215" s="342"/>
      <c r="D215" s="123"/>
      <c r="E215" s="123"/>
      <c r="F215" s="343" t="s">
        <v>8</v>
      </c>
      <c r="G215" s="343"/>
      <c r="H215" s="344">
        <v>14112863</v>
      </c>
      <c r="I215" s="344"/>
      <c r="J215" s="124">
        <v>14085660.66</v>
      </c>
      <c r="K215" s="123"/>
      <c r="L215" s="124">
        <v>14075638.93</v>
      </c>
      <c r="M215" s="339">
        <v>0.9973624012363757</v>
      </c>
      <c r="N215" s="339"/>
      <c r="O215" s="85"/>
      <c r="P215" s="85"/>
    </row>
    <row r="216" spans="1:16" ht="3" customHeight="1">
      <c r="A216" s="85"/>
      <c r="B216" s="340" t="s">
        <v>224</v>
      </c>
      <c r="C216" s="340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</row>
    <row r="217" spans="1:16" ht="9.75" customHeight="1">
      <c r="A217" s="85"/>
      <c r="B217" s="340"/>
      <c r="C217" s="340"/>
      <c r="D217" s="85"/>
      <c r="E217" s="85"/>
      <c r="F217" s="85"/>
      <c r="G217" s="117">
        <v>140873823</v>
      </c>
      <c r="H217" s="85"/>
      <c r="I217" s="117">
        <v>159847926</v>
      </c>
      <c r="J217" s="118">
        <v>138952137.87</v>
      </c>
      <c r="K217" s="85"/>
      <c r="L217" s="118">
        <v>131300654.1</v>
      </c>
      <c r="M217" s="341">
        <v>0.8214098073440127</v>
      </c>
      <c r="N217" s="341"/>
      <c r="O217" s="85"/>
      <c r="P217" s="85"/>
    </row>
    <row r="218" spans="1:16" ht="1.5" customHeight="1">
      <c r="A218" s="85"/>
      <c r="B218" s="340"/>
      <c r="C218" s="340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</row>
  </sheetData>
  <sheetProtection/>
  <mergeCells count="611">
    <mergeCell ref="B10:P10"/>
    <mergeCell ref="B9:C9"/>
    <mergeCell ref="M11:N11"/>
    <mergeCell ref="F12:G12"/>
    <mergeCell ref="H12:I12"/>
    <mergeCell ref="M12:N12"/>
    <mergeCell ref="F11:G11"/>
    <mergeCell ref="H11:I11"/>
    <mergeCell ref="M13:N13"/>
    <mergeCell ref="F14:G14"/>
    <mergeCell ref="H14:I14"/>
    <mergeCell ref="M14:N14"/>
    <mergeCell ref="F13:G13"/>
    <mergeCell ref="H13:I13"/>
    <mergeCell ref="M15:N15"/>
    <mergeCell ref="F16:G16"/>
    <mergeCell ref="H16:I16"/>
    <mergeCell ref="M16:N16"/>
    <mergeCell ref="F15:G15"/>
    <mergeCell ref="H15:I15"/>
    <mergeCell ref="M17:N17"/>
    <mergeCell ref="F18:G18"/>
    <mergeCell ref="H18:I18"/>
    <mergeCell ref="M18:N18"/>
    <mergeCell ref="F17:G17"/>
    <mergeCell ref="H17:I17"/>
    <mergeCell ref="M19:N19"/>
    <mergeCell ref="F20:G20"/>
    <mergeCell ref="H20:I20"/>
    <mergeCell ref="M20:N20"/>
    <mergeCell ref="F19:G19"/>
    <mergeCell ref="H19:I19"/>
    <mergeCell ref="M21:N21"/>
    <mergeCell ref="F22:G22"/>
    <mergeCell ref="H22:I22"/>
    <mergeCell ref="M22:N22"/>
    <mergeCell ref="F21:G21"/>
    <mergeCell ref="H21:I21"/>
    <mergeCell ref="M23:N23"/>
    <mergeCell ref="F24:G24"/>
    <mergeCell ref="H24:I24"/>
    <mergeCell ref="M24:N24"/>
    <mergeCell ref="F23:G23"/>
    <mergeCell ref="H23:I23"/>
    <mergeCell ref="M25:N25"/>
    <mergeCell ref="F26:G26"/>
    <mergeCell ref="H26:I26"/>
    <mergeCell ref="M26:N26"/>
    <mergeCell ref="F25:G25"/>
    <mergeCell ref="H25:I25"/>
    <mergeCell ref="M27:N27"/>
    <mergeCell ref="F28:G28"/>
    <mergeCell ref="H28:I28"/>
    <mergeCell ref="M28:N28"/>
    <mergeCell ref="F27:G27"/>
    <mergeCell ref="H27:I27"/>
    <mergeCell ref="M29:N29"/>
    <mergeCell ref="F30:G30"/>
    <mergeCell ref="H30:I30"/>
    <mergeCell ref="M30:N30"/>
    <mergeCell ref="F29:G29"/>
    <mergeCell ref="H29:I29"/>
    <mergeCell ref="M31:N31"/>
    <mergeCell ref="F32:G32"/>
    <mergeCell ref="H32:I32"/>
    <mergeCell ref="M32:N32"/>
    <mergeCell ref="F31:G31"/>
    <mergeCell ref="H31:I31"/>
    <mergeCell ref="M33:N33"/>
    <mergeCell ref="F34:G34"/>
    <mergeCell ref="H34:I34"/>
    <mergeCell ref="M34:N34"/>
    <mergeCell ref="F33:G33"/>
    <mergeCell ref="H33:I33"/>
    <mergeCell ref="M35:N35"/>
    <mergeCell ref="F36:G36"/>
    <mergeCell ref="H36:I36"/>
    <mergeCell ref="M36:N36"/>
    <mergeCell ref="F35:G35"/>
    <mergeCell ref="H35:I35"/>
    <mergeCell ref="M37:N37"/>
    <mergeCell ref="F38:G38"/>
    <mergeCell ref="H38:I38"/>
    <mergeCell ref="M38:N38"/>
    <mergeCell ref="F37:G37"/>
    <mergeCell ref="H37:I37"/>
    <mergeCell ref="M39:N39"/>
    <mergeCell ref="F40:G40"/>
    <mergeCell ref="H40:I40"/>
    <mergeCell ref="M40:N40"/>
    <mergeCell ref="F39:G39"/>
    <mergeCell ref="H39:I39"/>
    <mergeCell ref="M41:N41"/>
    <mergeCell ref="F42:G42"/>
    <mergeCell ref="H42:I42"/>
    <mergeCell ref="M42:N42"/>
    <mergeCell ref="F41:G41"/>
    <mergeCell ref="H41:I41"/>
    <mergeCell ref="M43:N43"/>
    <mergeCell ref="F44:G44"/>
    <mergeCell ref="H44:I44"/>
    <mergeCell ref="M44:N44"/>
    <mergeCell ref="F43:G43"/>
    <mergeCell ref="H43:I43"/>
    <mergeCell ref="M45:N45"/>
    <mergeCell ref="F46:G46"/>
    <mergeCell ref="H46:I46"/>
    <mergeCell ref="M46:N46"/>
    <mergeCell ref="F45:G45"/>
    <mergeCell ref="H45:I45"/>
    <mergeCell ref="B49:C49"/>
    <mergeCell ref="M47:N47"/>
    <mergeCell ref="F48:G48"/>
    <mergeCell ref="H48:I48"/>
    <mergeCell ref="M48:N48"/>
    <mergeCell ref="F47:G47"/>
    <mergeCell ref="H47:I47"/>
    <mergeCell ref="M50:N50"/>
    <mergeCell ref="F51:G51"/>
    <mergeCell ref="H51:I51"/>
    <mergeCell ref="M51:N51"/>
    <mergeCell ref="F50:G50"/>
    <mergeCell ref="H50:I50"/>
    <mergeCell ref="M52:N52"/>
    <mergeCell ref="F53:G53"/>
    <mergeCell ref="H53:I53"/>
    <mergeCell ref="M53:N53"/>
    <mergeCell ref="F52:G52"/>
    <mergeCell ref="H52:I52"/>
    <mergeCell ref="M54:N54"/>
    <mergeCell ref="F55:G55"/>
    <mergeCell ref="H55:I55"/>
    <mergeCell ref="M55:N55"/>
    <mergeCell ref="F54:G54"/>
    <mergeCell ref="H54:I54"/>
    <mergeCell ref="M56:N56"/>
    <mergeCell ref="F57:G57"/>
    <mergeCell ref="H57:I57"/>
    <mergeCell ref="M57:N57"/>
    <mergeCell ref="F56:G56"/>
    <mergeCell ref="H56:I56"/>
    <mergeCell ref="M58:N58"/>
    <mergeCell ref="F59:G59"/>
    <mergeCell ref="H59:I59"/>
    <mergeCell ref="M59:N59"/>
    <mergeCell ref="F58:G58"/>
    <mergeCell ref="H58:I58"/>
    <mergeCell ref="M60:N60"/>
    <mergeCell ref="F61:G61"/>
    <mergeCell ref="H61:I61"/>
    <mergeCell ref="M61:N61"/>
    <mergeCell ref="F60:G60"/>
    <mergeCell ref="H60:I60"/>
    <mergeCell ref="M62:N62"/>
    <mergeCell ref="F63:G63"/>
    <mergeCell ref="H63:I63"/>
    <mergeCell ref="M63:N63"/>
    <mergeCell ref="F62:G62"/>
    <mergeCell ref="H62:I62"/>
    <mergeCell ref="F66:G66"/>
    <mergeCell ref="H66:I66"/>
    <mergeCell ref="M66:N66"/>
    <mergeCell ref="M64:N64"/>
    <mergeCell ref="F65:G65"/>
    <mergeCell ref="H65:I65"/>
    <mergeCell ref="M65:N65"/>
    <mergeCell ref="F64:G64"/>
    <mergeCell ref="H64:I64"/>
    <mergeCell ref="M67:N67"/>
    <mergeCell ref="F68:G68"/>
    <mergeCell ref="H68:I68"/>
    <mergeCell ref="M68:N68"/>
    <mergeCell ref="F67:G67"/>
    <mergeCell ref="H67:I67"/>
    <mergeCell ref="M69:N69"/>
    <mergeCell ref="F70:G70"/>
    <mergeCell ref="H70:I70"/>
    <mergeCell ref="M70:N70"/>
    <mergeCell ref="F69:G69"/>
    <mergeCell ref="H69:I69"/>
    <mergeCell ref="B74:P74"/>
    <mergeCell ref="M71:N71"/>
    <mergeCell ref="B72:C72"/>
    <mergeCell ref="F72:G72"/>
    <mergeCell ref="H72:I72"/>
    <mergeCell ref="F71:G71"/>
    <mergeCell ref="H71:I71"/>
    <mergeCell ref="J72:K72"/>
    <mergeCell ref="L72:M72"/>
    <mergeCell ref="M75:N75"/>
    <mergeCell ref="F76:G76"/>
    <mergeCell ref="H76:I76"/>
    <mergeCell ref="M76:N76"/>
    <mergeCell ref="F75:G75"/>
    <mergeCell ref="H75:I75"/>
    <mergeCell ref="M77:N77"/>
    <mergeCell ref="F78:G78"/>
    <mergeCell ref="H78:I78"/>
    <mergeCell ref="M78:N78"/>
    <mergeCell ref="F77:G77"/>
    <mergeCell ref="H77:I77"/>
    <mergeCell ref="M79:N79"/>
    <mergeCell ref="F80:G80"/>
    <mergeCell ref="H80:I80"/>
    <mergeCell ref="M80:N80"/>
    <mergeCell ref="F79:G79"/>
    <mergeCell ref="H79:I79"/>
    <mergeCell ref="M81:N81"/>
    <mergeCell ref="F82:G82"/>
    <mergeCell ref="H82:I82"/>
    <mergeCell ref="M82:N82"/>
    <mergeCell ref="F81:G81"/>
    <mergeCell ref="H81:I81"/>
    <mergeCell ref="M83:N83"/>
    <mergeCell ref="F84:G84"/>
    <mergeCell ref="H84:I84"/>
    <mergeCell ref="M84:N84"/>
    <mergeCell ref="F83:G83"/>
    <mergeCell ref="H83:I83"/>
    <mergeCell ref="M85:N85"/>
    <mergeCell ref="F86:G86"/>
    <mergeCell ref="H86:I86"/>
    <mergeCell ref="M86:N86"/>
    <mergeCell ref="F85:G85"/>
    <mergeCell ref="H85:I85"/>
    <mergeCell ref="M87:N87"/>
    <mergeCell ref="F88:G88"/>
    <mergeCell ref="H88:I88"/>
    <mergeCell ref="M88:N88"/>
    <mergeCell ref="F87:G87"/>
    <mergeCell ref="H87:I87"/>
    <mergeCell ref="M89:N89"/>
    <mergeCell ref="F90:G90"/>
    <mergeCell ref="H90:I90"/>
    <mergeCell ref="M90:N90"/>
    <mergeCell ref="F89:G89"/>
    <mergeCell ref="H89:I89"/>
    <mergeCell ref="M91:N91"/>
    <mergeCell ref="F92:G92"/>
    <mergeCell ref="H92:I92"/>
    <mergeCell ref="M92:N92"/>
    <mergeCell ref="F91:G91"/>
    <mergeCell ref="H91:I91"/>
    <mergeCell ref="M93:N93"/>
    <mergeCell ref="F94:G94"/>
    <mergeCell ref="H94:I94"/>
    <mergeCell ref="M94:N94"/>
    <mergeCell ref="F93:G93"/>
    <mergeCell ref="H93:I93"/>
    <mergeCell ref="M95:N95"/>
    <mergeCell ref="F96:G96"/>
    <mergeCell ref="H96:I96"/>
    <mergeCell ref="M96:N96"/>
    <mergeCell ref="F95:G95"/>
    <mergeCell ref="H95:I95"/>
    <mergeCell ref="M97:N97"/>
    <mergeCell ref="F98:G98"/>
    <mergeCell ref="H98:I98"/>
    <mergeCell ref="M98:N98"/>
    <mergeCell ref="F97:G97"/>
    <mergeCell ref="H97:I97"/>
    <mergeCell ref="M99:N99"/>
    <mergeCell ref="F100:G100"/>
    <mergeCell ref="H100:I100"/>
    <mergeCell ref="M100:N100"/>
    <mergeCell ref="F99:G99"/>
    <mergeCell ref="H99:I99"/>
    <mergeCell ref="M101:N101"/>
    <mergeCell ref="F102:G102"/>
    <mergeCell ref="H102:I102"/>
    <mergeCell ref="M102:N102"/>
    <mergeCell ref="F101:G101"/>
    <mergeCell ref="H101:I101"/>
    <mergeCell ref="M103:N103"/>
    <mergeCell ref="F104:G104"/>
    <mergeCell ref="H104:I104"/>
    <mergeCell ref="M104:N104"/>
    <mergeCell ref="F103:G103"/>
    <mergeCell ref="H103:I103"/>
    <mergeCell ref="M105:N105"/>
    <mergeCell ref="F106:G106"/>
    <mergeCell ref="H106:I106"/>
    <mergeCell ref="M106:N106"/>
    <mergeCell ref="F105:G105"/>
    <mergeCell ref="H105:I105"/>
    <mergeCell ref="M107:N107"/>
    <mergeCell ref="F108:G108"/>
    <mergeCell ref="H108:I108"/>
    <mergeCell ref="M108:N108"/>
    <mergeCell ref="F107:G107"/>
    <mergeCell ref="H107:I107"/>
    <mergeCell ref="M109:N109"/>
    <mergeCell ref="F110:G110"/>
    <mergeCell ref="H110:I110"/>
    <mergeCell ref="M110:N110"/>
    <mergeCell ref="F109:G109"/>
    <mergeCell ref="H109:I109"/>
    <mergeCell ref="M111:N111"/>
    <mergeCell ref="F112:G112"/>
    <mergeCell ref="H112:I112"/>
    <mergeCell ref="M112:N112"/>
    <mergeCell ref="F111:G111"/>
    <mergeCell ref="H111:I111"/>
    <mergeCell ref="M113:N113"/>
    <mergeCell ref="F114:G114"/>
    <mergeCell ref="H114:I114"/>
    <mergeCell ref="M114:N114"/>
    <mergeCell ref="F113:G113"/>
    <mergeCell ref="H113:I113"/>
    <mergeCell ref="M115:N115"/>
    <mergeCell ref="F116:G116"/>
    <mergeCell ref="H116:I116"/>
    <mergeCell ref="M116:N116"/>
    <mergeCell ref="F115:G115"/>
    <mergeCell ref="H115:I115"/>
    <mergeCell ref="M117:N117"/>
    <mergeCell ref="F118:G118"/>
    <mergeCell ref="H118:I118"/>
    <mergeCell ref="M118:N118"/>
    <mergeCell ref="F117:G117"/>
    <mergeCell ref="H117:I117"/>
    <mergeCell ref="M119:N119"/>
    <mergeCell ref="F120:G120"/>
    <mergeCell ref="H120:I120"/>
    <mergeCell ref="M120:N120"/>
    <mergeCell ref="F119:G119"/>
    <mergeCell ref="H119:I119"/>
    <mergeCell ref="M121:N121"/>
    <mergeCell ref="F122:G122"/>
    <mergeCell ref="H122:I122"/>
    <mergeCell ref="M122:N122"/>
    <mergeCell ref="F121:G121"/>
    <mergeCell ref="H121:I121"/>
    <mergeCell ref="M123:N123"/>
    <mergeCell ref="F124:G124"/>
    <mergeCell ref="H124:I124"/>
    <mergeCell ref="M124:N124"/>
    <mergeCell ref="F123:G123"/>
    <mergeCell ref="H123:I123"/>
    <mergeCell ref="M125:N125"/>
    <mergeCell ref="F126:G126"/>
    <mergeCell ref="H126:I126"/>
    <mergeCell ref="M126:N126"/>
    <mergeCell ref="F125:G125"/>
    <mergeCell ref="H125:I125"/>
    <mergeCell ref="M127:N127"/>
    <mergeCell ref="F128:G128"/>
    <mergeCell ref="H128:I128"/>
    <mergeCell ref="M128:N128"/>
    <mergeCell ref="F127:G127"/>
    <mergeCell ref="H127:I127"/>
    <mergeCell ref="M129:N129"/>
    <mergeCell ref="F130:G130"/>
    <mergeCell ref="H130:I130"/>
    <mergeCell ref="M130:N130"/>
    <mergeCell ref="F129:G129"/>
    <mergeCell ref="H129:I129"/>
    <mergeCell ref="M131:N131"/>
    <mergeCell ref="F132:G132"/>
    <mergeCell ref="H132:I132"/>
    <mergeCell ref="M132:N132"/>
    <mergeCell ref="F131:G131"/>
    <mergeCell ref="H131:I131"/>
    <mergeCell ref="M133:N133"/>
    <mergeCell ref="F134:G134"/>
    <mergeCell ref="H134:I134"/>
    <mergeCell ref="M134:N134"/>
    <mergeCell ref="F133:G133"/>
    <mergeCell ref="H133:I133"/>
    <mergeCell ref="M135:N135"/>
    <mergeCell ref="F136:G136"/>
    <mergeCell ref="H136:I136"/>
    <mergeCell ref="M136:N136"/>
    <mergeCell ref="F135:G135"/>
    <mergeCell ref="H135:I135"/>
    <mergeCell ref="M137:N137"/>
    <mergeCell ref="F138:G138"/>
    <mergeCell ref="H138:I138"/>
    <mergeCell ref="M138:N138"/>
    <mergeCell ref="F137:G137"/>
    <mergeCell ref="H137:I137"/>
    <mergeCell ref="M139:N139"/>
    <mergeCell ref="F140:G140"/>
    <mergeCell ref="H140:I140"/>
    <mergeCell ref="M140:N140"/>
    <mergeCell ref="F139:G139"/>
    <mergeCell ref="H139:I139"/>
    <mergeCell ref="M141:N141"/>
    <mergeCell ref="F142:G142"/>
    <mergeCell ref="H142:I142"/>
    <mergeCell ref="M142:N142"/>
    <mergeCell ref="F141:G141"/>
    <mergeCell ref="H141:I141"/>
    <mergeCell ref="M143:N143"/>
    <mergeCell ref="F144:G144"/>
    <mergeCell ref="H144:I144"/>
    <mergeCell ref="M144:N144"/>
    <mergeCell ref="F143:G143"/>
    <mergeCell ref="H143:I143"/>
    <mergeCell ref="M145:N145"/>
    <mergeCell ref="F146:G146"/>
    <mergeCell ref="H146:I146"/>
    <mergeCell ref="M146:N146"/>
    <mergeCell ref="F145:G145"/>
    <mergeCell ref="H145:I145"/>
    <mergeCell ref="M149:N149"/>
    <mergeCell ref="F149:G149"/>
    <mergeCell ref="H149:I149"/>
    <mergeCell ref="M147:N147"/>
    <mergeCell ref="F148:G148"/>
    <mergeCell ref="H148:I148"/>
    <mergeCell ref="M148:N148"/>
    <mergeCell ref="F147:G147"/>
    <mergeCell ref="H147:I147"/>
    <mergeCell ref="M150:N150"/>
    <mergeCell ref="F151:G151"/>
    <mergeCell ref="H151:I151"/>
    <mergeCell ref="M151:N151"/>
    <mergeCell ref="F150:G150"/>
    <mergeCell ref="H150:I150"/>
    <mergeCell ref="M152:N152"/>
    <mergeCell ref="F153:G153"/>
    <mergeCell ref="H153:I153"/>
    <mergeCell ref="M153:N153"/>
    <mergeCell ref="F152:G152"/>
    <mergeCell ref="H152:I152"/>
    <mergeCell ref="M154:N154"/>
    <mergeCell ref="F155:G155"/>
    <mergeCell ref="H155:I155"/>
    <mergeCell ref="M155:N155"/>
    <mergeCell ref="F154:G154"/>
    <mergeCell ref="H154:I154"/>
    <mergeCell ref="M156:N156"/>
    <mergeCell ref="F157:G157"/>
    <mergeCell ref="H157:I157"/>
    <mergeCell ref="M157:N157"/>
    <mergeCell ref="F156:G156"/>
    <mergeCell ref="H156:I156"/>
    <mergeCell ref="F161:G161"/>
    <mergeCell ref="H161:I161"/>
    <mergeCell ref="M161:N161"/>
    <mergeCell ref="M158:N158"/>
    <mergeCell ref="B160:P160"/>
    <mergeCell ref="B158:C158"/>
    <mergeCell ref="F158:G158"/>
    <mergeCell ref="H158:I158"/>
    <mergeCell ref="F165:G165"/>
    <mergeCell ref="H165:I165"/>
    <mergeCell ref="M165:N165"/>
    <mergeCell ref="M162:N162"/>
    <mergeCell ref="B164:P164"/>
    <mergeCell ref="B162:C162"/>
    <mergeCell ref="F162:G162"/>
    <mergeCell ref="H162:I162"/>
    <mergeCell ref="M166:N166"/>
    <mergeCell ref="F167:G167"/>
    <mergeCell ref="H167:I167"/>
    <mergeCell ref="M167:N167"/>
    <mergeCell ref="F166:G166"/>
    <mergeCell ref="H166:I166"/>
    <mergeCell ref="M168:N168"/>
    <mergeCell ref="F169:G169"/>
    <mergeCell ref="H169:I169"/>
    <mergeCell ref="M169:N169"/>
    <mergeCell ref="F168:G168"/>
    <mergeCell ref="H168:I168"/>
    <mergeCell ref="M170:N170"/>
    <mergeCell ref="F171:G171"/>
    <mergeCell ref="H171:I171"/>
    <mergeCell ref="M171:N171"/>
    <mergeCell ref="F170:G170"/>
    <mergeCell ref="H170:I170"/>
    <mergeCell ref="M172:N172"/>
    <mergeCell ref="F173:G173"/>
    <mergeCell ref="H173:I173"/>
    <mergeCell ref="M173:N173"/>
    <mergeCell ref="F172:G172"/>
    <mergeCell ref="H172:I172"/>
    <mergeCell ref="M174:N174"/>
    <mergeCell ref="F175:G175"/>
    <mergeCell ref="H175:I175"/>
    <mergeCell ref="M175:N175"/>
    <mergeCell ref="F174:G174"/>
    <mergeCell ref="H174:I174"/>
    <mergeCell ref="M176:N176"/>
    <mergeCell ref="F177:G177"/>
    <mergeCell ref="H177:I177"/>
    <mergeCell ref="M177:N177"/>
    <mergeCell ref="F176:G176"/>
    <mergeCell ref="H176:I176"/>
    <mergeCell ref="M178:N178"/>
    <mergeCell ref="F179:G179"/>
    <mergeCell ref="H179:I179"/>
    <mergeCell ref="M179:N179"/>
    <mergeCell ref="F178:G178"/>
    <mergeCell ref="H178:I178"/>
    <mergeCell ref="M180:N180"/>
    <mergeCell ref="F181:G181"/>
    <mergeCell ref="H181:I181"/>
    <mergeCell ref="M181:N181"/>
    <mergeCell ref="F180:G180"/>
    <mergeCell ref="H180:I180"/>
    <mergeCell ref="M182:N182"/>
    <mergeCell ref="F183:G183"/>
    <mergeCell ref="H183:I183"/>
    <mergeCell ref="M183:N183"/>
    <mergeCell ref="F182:G182"/>
    <mergeCell ref="H182:I182"/>
    <mergeCell ref="M184:N184"/>
    <mergeCell ref="F185:G185"/>
    <mergeCell ref="H185:I185"/>
    <mergeCell ref="M185:N185"/>
    <mergeCell ref="F184:G184"/>
    <mergeCell ref="H184:I184"/>
    <mergeCell ref="M186:N186"/>
    <mergeCell ref="F187:G187"/>
    <mergeCell ref="H187:I187"/>
    <mergeCell ref="M187:N187"/>
    <mergeCell ref="F186:G186"/>
    <mergeCell ref="H186:I186"/>
    <mergeCell ref="M188:N188"/>
    <mergeCell ref="F189:G189"/>
    <mergeCell ref="H189:I189"/>
    <mergeCell ref="M189:N189"/>
    <mergeCell ref="F188:G188"/>
    <mergeCell ref="H188:I188"/>
    <mergeCell ref="M190:N190"/>
    <mergeCell ref="F191:G191"/>
    <mergeCell ref="H191:I191"/>
    <mergeCell ref="M191:N191"/>
    <mergeCell ref="F190:G190"/>
    <mergeCell ref="H190:I190"/>
    <mergeCell ref="M192:N192"/>
    <mergeCell ref="F193:G193"/>
    <mergeCell ref="H193:I193"/>
    <mergeCell ref="M193:N193"/>
    <mergeCell ref="F192:G192"/>
    <mergeCell ref="H192:I192"/>
    <mergeCell ref="B197:C197"/>
    <mergeCell ref="F196:G196"/>
    <mergeCell ref="H196:I196"/>
    <mergeCell ref="M196:N196"/>
    <mergeCell ref="M194:N194"/>
    <mergeCell ref="F195:G195"/>
    <mergeCell ref="H195:I195"/>
    <mergeCell ref="M195:N195"/>
    <mergeCell ref="F194:G194"/>
    <mergeCell ref="H194:I194"/>
    <mergeCell ref="M198:N198"/>
    <mergeCell ref="F199:G199"/>
    <mergeCell ref="H199:I199"/>
    <mergeCell ref="M199:N199"/>
    <mergeCell ref="F198:G198"/>
    <mergeCell ref="H198:I198"/>
    <mergeCell ref="M200:N200"/>
    <mergeCell ref="F201:G201"/>
    <mergeCell ref="H201:I201"/>
    <mergeCell ref="M201:N201"/>
    <mergeCell ref="F200:G200"/>
    <mergeCell ref="H200:I200"/>
    <mergeCell ref="M202:N202"/>
    <mergeCell ref="F203:G203"/>
    <mergeCell ref="H203:I203"/>
    <mergeCell ref="M203:N203"/>
    <mergeCell ref="F202:G202"/>
    <mergeCell ref="H202:I202"/>
    <mergeCell ref="M205:N205"/>
    <mergeCell ref="B207:P207"/>
    <mergeCell ref="M204:N204"/>
    <mergeCell ref="B205:C205"/>
    <mergeCell ref="F205:G205"/>
    <mergeCell ref="H205:I205"/>
    <mergeCell ref="F204:G204"/>
    <mergeCell ref="H204:I204"/>
    <mergeCell ref="F210:G210"/>
    <mergeCell ref="H210:I210"/>
    <mergeCell ref="M210:N210"/>
    <mergeCell ref="M208:N208"/>
    <mergeCell ref="F209:G209"/>
    <mergeCell ref="H209:I209"/>
    <mergeCell ref="M209:N209"/>
    <mergeCell ref="F208:G208"/>
    <mergeCell ref="H208:I208"/>
    <mergeCell ref="F213:G213"/>
    <mergeCell ref="H213:I213"/>
    <mergeCell ref="M211:N211"/>
    <mergeCell ref="F212:G212"/>
    <mergeCell ref="H212:I212"/>
    <mergeCell ref="M212:N212"/>
    <mergeCell ref="F211:G211"/>
    <mergeCell ref="H211:I211"/>
    <mergeCell ref="I6:J8"/>
    <mergeCell ref="L6:L8"/>
    <mergeCell ref="M215:N215"/>
    <mergeCell ref="B216:C218"/>
    <mergeCell ref="M217:N217"/>
    <mergeCell ref="B215:C215"/>
    <mergeCell ref="F215:G215"/>
    <mergeCell ref="H215:I215"/>
    <mergeCell ref="H214:I214"/>
    <mergeCell ref="M214:N214"/>
    <mergeCell ref="N6:N8"/>
    <mergeCell ref="P6:P8"/>
    <mergeCell ref="M213:N213"/>
    <mergeCell ref="F214:G214"/>
    <mergeCell ref="B1:P1"/>
    <mergeCell ref="B2:P2"/>
    <mergeCell ref="B3:P3"/>
    <mergeCell ref="B4:P4"/>
    <mergeCell ref="B6:C8"/>
    <mergeCell ref="E6:G8"/>
  </mergeCells>
  <printOptions/>
  <pageMargins left="0.7" right="0.7" top="0.75" bottom="0.75" header="0.3" footer="0.3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zoomScale="72" zoomScaleNormal="72" zoomScalePageLayoutView="0" workbookViewId="0" topLeftCell="A1">
      <selection activeCell="A1" sqref="A1:G1"/>
    </sheetView>
  </sheetViews>
  <sheetFormatPr defaultColWidth="11.421875" defaultRowHeight="12.75"/>
  <cols>
    <col min="1" max="1" width="7.140625" style="133" customWidth="1"/>
    <col min="2" max="2" width="50.57421875" style="0" customWidth="1"/>
    <col min="3" max="3" width="12.421875" style="0" customWidth="1"/>
  </cols>
  <sheetData>
    <row r="1" spans="1:7" ht="12.75">
      <c r="A1" s="276" t="s">
        <v>559</v>
      </c>
      <c r="B1" s="276"/>
      <c r="C1" s="276"/>
      <c r="D1" s="276"/>
      <c r="E1" s="276"/>
      <c r="F1" s="276"/>
      <c r="G1" s="276"/>
    </row>
    <row r="2" spans="1:7" ht="12.75">
      <c r="A2" s="350" t="s">
        <v>560</v>
      </c>
      <c r="B2" s="350"/>
      <c r="C2" s="350"/>
      <c r="D2" s="350"/>
      <c r="E2" s="350"/>
      <c r="F2" s="350"/>
      <c r="G2" s="350"/>
    </row>
    <row r="3" spans="1:7" ht="12">
      <c r="A3" s="335" t="s">
        <v>545</v>
      </c>
      <c r="B3" s="335"/>
      <c r="C3" s="335"/>
      <c r="D3" s="335"/>
      <c r="E3" s="335"/>
      <c r="F3" s="335"/>
      <c r="G3" s="335"/>
    </row>
    <row r="4" ht="12.75" thickBot="1">
      <c r="A4" s="106"/>
    </row>
    <row r="5" spans="1:7" ht="38.25" customHeight="1" thickBot="1">
      <c r="A5" s="64" t="s">
        <v>432</v>
      </c>
      <c r="B5" s="65" t="s">
        <v>433</v>
      </c>
      <c r="C5" s="64" t="s">
        <v>434</v>
      </c>
      <c r="D5" s="64" t="s">
        <v>435</v>
      </c>
      <c r="E5" s="64" t="s">
        <v>436</v>
      </c>
      <c r="F5" s="64" t="s">
        <v>437</v>
      </c>
      <c r="G5" s="64" t="s">
        <v>438</v>
      </c>
    </row>
    <row r="6" spans="1:7" ht="34.5" customHeight="1">
      <c r="A6" s="80">
        <v>1</v>
      </c>
      <c r="B6" s="81" t="s">
        <v>546</v>
      </c>
      <c r="C6" s="81" t="s">
        <v>442</v>
      </c>
      <c r="D6" s="81">
        <v>0</v>
      </c>
      <c r="E6" s="126">
        <v>1452295</v>
      </c>
      <c r="F6" s="81">
        <v>0</v>
      </c>
      <c r="G6" s="127">
        <v>0</v>
      </c>
    </row>
    <row r="7" spans="1:7" ht="63" customHeight="1">
      <c r="A7" s="80">
        <v>2</v>
      </c>
      <c r="B7" s="81" t="s">
        <v>457</v>
      </c>
      <c r="C7" s="81" t="s">
        <v>442</v>
      </c>
      <c r="D7" s="126">
        <v>3636291</v>
      </c>
      <c r="E7" s="126">
        <v>5424301</v>
      </c>
      <c r="F7" s="126">
        <v>4254910</v>
      </c>
      <c r="G7" s="127">
        <v>0.784</v>
      </c>
    </row>
    <row r="8" spans="1:7" ht="60" customHeight="1">
      <c r="A8" s="80">
        <v>3</v>
      </c>
      <c r="B8" s="81" t="s">
        <v>458</v>
      </c>
      <c r="C8" s="81" t="s">
        <v>440</v>
      </c>
      <c r="D8" s="81">
        <v>0</v>
      </c>
      <c r="E8" s="126">
        <v>311745</v>
      </c>
      <c r="F8" s="126">
        <v>311745</v>
      </c>
      <c r="G8" s="127">
        <v>1</v>
      </c>
    </row>
    <row r="9" spans="1:7" ht="54.75" customHeight="1">
      <c r="A9" s="80">
        <v>4</v>
      </c>
      <c r="B9" s="81" t="s">
        <v>459</v>
      </c>
      <c r="C9" s="81" t="s">
        <v>440</v>
      </c>
      <c r="D9" s="81">
        <v>0</v>
      </c>
      <c r="E9" s="126">
        <v>99851</v>
      </c>
      <c r="F9" s="126">
        <v>99851</v>
      </c>
      <c r="G9" s="127">
        <v>1</v>
      </c>
    </row>
    <row r="10" spans="1:7" ht="49.5" customHeight="1">
      <c r="A10" s="80">
        <v>5</v>
      </c>
      <c r="B10" s="81" t="s">
        <v>445</v>
      </c>
      <c r="C10" s="81" t="s">
        <v>496</v>
      </c>
      <c r="D10" s="81">
        <v>0</v>
      </c>
      <c r="E10" s="126">
        <v>638932</v>
      </c>
      <c r="F10" s="126">
        <v>638931</v>
      </c>
      <c r="G10" s="127">
        <v>1</v>
      </c>
    </row>
    <row r="11" spans="1:7" ht="44.25" customHeight="1">
      <c r="A11" s="80">
        <v>5</v>
      </c>
      <c r="B11" s="81" t="s">
        <v>547</v>
      </c>
      <c r="C11" s="81" t="s">
        <v>496</v>
      </c>
      <c r="D11" s="81">
        <v>0</v>
      </c>
      <c r="E11" s="126">
        <v>12918731</v>
      </c>
      <c r="F11" s="126">
        <v>12908708</v>
      </c>
      <c r="G11" s="127">
        <v>0.999</v>
      </c>
    </row>
    <row r="12" spans="1:7" ht="42" customHeight="1">
      <c r="A12" s="80">
        <v>7</v>
      </c>
      <c r="B12" s="81" t="s">
        <v>447</v>
      </c>
      <c r="C12" s="81" t="s">
        <v>442</v>
      </c>
      <c r="D12" s="126">
        <v>1947137</v>
      </c>
      <c r="E12" s="126">
        <v>159127</v>
      </c>
      <c r="F12" s="81">
        <v>0</v>
      </c>
      <c r="G12" s="127">
        <v>0</v>
      </c>
    </row>
    <row r="13" spans="1:7" ht="36" customHeight="1">
      <c r="A13" s="80">
        <v>6</v>
      </c>
      <c r="B13" s="81" t="s">
        <v>548</v>
      </c>
      <c r="C13" s="81" t="s">
        <v>442</v>
      </c>
      <c r="D13" s="81">
        <v>0</v>
      </c>
      <c r="E13" s="126">
        <v>349813</v>
      </c>
      <c r="F13" s="126">
        <v>94449</v>
      </c>
      <c r="G13" s="127">
        <v>0.27</v>
      </c>
    </row>
    <row r="14" spans="1:7" ht="47.25" customHeight="1">
      <c r="A14" s="80">
        <v>7</v>
      </c>
      <c r="B14" s="81" t="s">
        <v>497</v>
      </c>
      <c r="C14" s="81" t="s">
        <v>440</v>
      </c>
      <c r="D14" s="126">
        <v>2767559</v>
      </c>
      <c r="E14" s="81">
        <v>0</v>
      </c>
      <c r="F14" s="81">
        <v>0</v>
      </c>
      <c r="G14" s="127">
        <v>0</v>
      </c>
    </row>
    <row r="15" spans="1:7" ht="42" customHeight="1">
      <c r="A15" s="80">
        <v>8</v>
      </c>
      <c r="B15" s="81" t="s">
        <v>498</v>
      </c>
      <c r="C15" s="81" t="s">
        <v>440</v>
      </c>
      <c r="D15" s="126">
        <v>2581895</v>
      </c>
      <c r="E15" s="126">
        <v>65989</v>
      </c>
      <c r="F15" s="81">
        <v>0</v>
      </c>
      <c r="G15" s="127">
        <v>0</v>
      </c>
    </row>
    <row r="16" spans="1:7" ht="54" customHeight="1">
      <c r="A16" s="80">
        <v>9</v>
      </c>
      <c r="B16" s="81" t="s">
        <v>549</v>
      </c>
      <c r="C16" s="81" t="s">
        <v>442</v>
      </c>
      <c r="D16" s="81">
        <v>0</v>
      </c>
      <c r="E16" s="126">
        <v>493560</v>
      </c>
      <c r="F16" s="126">
        <v>133261</v>
      </c>
      <c r="G16" s="127">
        <v>0.27</v>
      </c>
    </row>
    <row r="17" spans="1:7" ht="48" customHeight="1">
      <c r="A17" s="80">
        <v>10</v>
      </c>
      <c r="B17" s="81" t="s">
        <v>550</v>
      </c>
      <c r="C17" s="81" t="s">
        <v>442</v>
      </c>
      <c r="D17" s="81">
        <v>0</v>
      </c>
      <c r="E17" s="126">
        <v>1442182</v>
      </c>
      <c r="F17" s="81">
        <v>0</v>
      </c>
      <c r="G17" s="127">
        <v>0</v>
      </c>
    </row>
    <row r="18" spans="1:7" ht="36.75" customHeight="1">
      <c r="A18" s="80">
        <v>11</v>
      </c>
      <c r="B18" s="81" t="s">
        <v>551</v>
      </c>
      <c r="C18" s="81" t="s">
        <v>440</v>
      </c>
      <c r="D18" s="81">
        <v>0</v>
      </c>
      <c r="E18" s="126">
        <v>1413337</v>
      </c>
      <c r="F18" s="126">
        <v>1185266</v>
      </c>
      <c r="G18" s="127">
        <v>0.839</v>
      </c>
    </row>
    <row r="19" spans="1:7" ht="40.5" customHeight="1">
      <c r="A19" s="80">
        <v>12</v>
      </c>
      <c r="B19" s="81" t="s">
        <v>552</v>
      </c>
      <c r="C19" s="81" t="s">
        <v>440</v>
      </c>
      <c r="D19" s="81">
        <v>0</v>
      </c>
      <c r="E19" s="126">
        <v>648300</v>
      </c>
      <c r="F19" s="126">
        <v>648166</v>
      </c>
      <c r="G19" s="127">
        <v>1</v>
      </c>
    </row>
    <row r="20" spans="1:7" ht="53.25" customHeight="1">
      <c r="A20" s="80">
        <v>13</v>
      </c>
      <c r="B20" s="81" t="s">
        <v>553</v>
      </c>
      <c r="C20" s="81" t="s">
        <v>440</v>
      </c>
      <c r="D20" s="81">
        <v>0</v>
      </c>
      <c r="E20" s="126">
        <v>114797</v>
      </c>
      <c r="F20" s="126">
        <v>113333</v>
      </c>
      <c r="G20" s="127">
        <v>0.987</v>
      </c>
    </row>
    <row r="21" spans="1:7" ht="52.5" customHeight="1">
      <c r="A21" s="80">
        <v>14</v>
      </c>
      <c r="B21" s="81" t="s">
        <v>554</v>
      </c>
      <c r="C21" s="81" t="s">
        <v>440</v>
      </c>
      <c r="D21" s="81">
        <v>0</v>
      </c>
      <c r="E21" s="126">
        <v>691003</v>
      </c>
      <c r="F21" s="126">
        <v>647220</v>
      </c>
      <c r="G21" s="127">
        <v>0.937</v>
      </c>
    </row>
    <row r="22" spans="1:7" ht="42" customHeight="1">
      <c r="A22" s="80">
        <v>13</v>
      </c>
      <c r="B22" s="81" t="s">
        <v>454</v>
      </c>
      <c r="C22" s="81" t="s">
        <v>442</v>
      </c>
      <c r="D22" s="81">
        <v>0</v>
      </c>
      <c r="E22" s="126">
        <v>455075</v>
      </c>
      <c r="F22" s="81">
        <v>0</v>
      </c>
      <c r="G22" s="127">
        <v>0</v>
      </c>
    </row>
    <row r="23" spans="1:7" ht="57" customHeight="1">
      <c r="A23" s="80">
        <v>15</v>
      </c>
      <c r="B23" s="81" t="s">
        <v>555</v>
      </c>
      <c r="C23" s="81" t="s">
        <v>440</v>
      </c>
      <c r="D23" s="81">
        <v>0</v>
      </c>
      <c r="E23" s="126">
        <v>2277097</v>
      </c>
      <c r="F23" s="126">
        <v>2276662</v>
      </c>
      <c r="G23" s="127">
        <v>1</v>
      </c>
    </row>
    <row r="24" spans="1:7" ht="52.5" customHeight="1">
      <c r="A24" s="80">
        <v>16</v>
      </c>
      <c r="B24" s="81" t="s">
        <v>556</v>
      </c>
      <c r="C24" s="81" t="s">
        <v>440</v>
      </c>
      <c r="D24" s="81">
        <v>0</v>
      </c>
      <c r="E24" s="126">
        <v>371199</v>
      </c>
      <c r="F24" s="126">
        <v>33340</v>
      </c>
      <c r="G24" s="127">
        <v>0.09</v>
      </c>
    </row>
    <row r="25" spans="1:7" ht="61.5" customHeight="1">
      <c r="A25" s="80">
        <v>17</v>
      </c>
      <c r="B25" s="81" t="s">
        <v>557</v>
      </c>
      <c r="C25" s="81" t="s">
        <v>440</v>
      </c>
      <c r="D25" s="81">
        <v>0</v>
      </c>
      <c r="E25" s="126">
        <v>769473</v>
      </c>
      <c r="F25" s="126">
        <v>310440</v>
      </c>
      <c r="G25" s="127">
        <v>0.403</v>
      </c>
    </row>
    <row r="26" spans="1:7" ht="12.75" thickBot="1">
      <c r="A26" s="128"/>
      <c r="B26" s="129" t="s">
        <v>464</v>
      </c>
      <c r="C26" s="130"/>
      <c r="D26" s="131">
        <v>10932882</v>
      </c>
      <c r="E26" s="131">
        <v>30096807</v>
      </c>
      <c r="F26" s="131">
        <v>23656282</v>
      </c>
      <c r="G26" s="132">
        <v>0.786</v>
      </c>
    </row>
    <row r="27" spans="1:2" ht="12.75" thickTop="1">
      <c r="A27" s="351" t="s">
        <v>558</v>
      </c>
      <c r="B27" s="351"/>
    </row>
    <row r="28" spans="1:2" ht="12">
      <c r="A28" s="352"/>
      <c r="B28" s="352"/>
    </row>
  </sheetData>
  <sheetProtection/>
  <mergeCells count="5">
    <mergeCell ref="A2:G2"/>
    <mergeCell ref="A3:G3"/>
    <mergeCell ref="A1:G1"/>
    <mergeCell ref="A27:B27"/>
    <mergeCell ref="A28:B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40"/>
  <sheetViews>
    <sheetView zoomScalePageLayoutView="0" workbookViewId="0" topLeftCell="A1">
      <selection activeCell="C37" sqref="C37"/>
    </sheetView>
  </sheetViews>
  <sheetFormatPr defaultColWidth="10.8515625" defaultRowHeight="12.75"/>
  <cols>
    <col min="1" max="1" width="14.140625" style="2" customWidth="1"/>
    <col min="2" max="2" width="10.8515625" style="2" customWidth="1"/>
    <col min="3" max="3" width="54.140625" style="2" customWidth="1"/>
    <col min="4" max="4" width="13.57421875" style="2" customWidth="1"/>
    <col min="5" max="16384" width="10.8515625" style="2" customWidth="1"/>
  </cols>
  <sheetData>
    <row r="1" spans="1:7" ht="25.5" customHeight="1" thickBot="1">
      <c r="A1" s="358" t="s">
        <v>611</v>
      </c>
      <c r="B1" s="358"/>
      <c r="C1" s="358"/>
      <c r="D1" s="358"/>
      <c r="E1" s="358"/>
      <c r="F1" s="135"/>
      <c r="G1" s="135"/>
    </row>
    <row r="2" spans="1:7" ht="14.25" thickTop="1">
      <c r="A2" s="353" t="s">
        <v>561</v>
      </c>
      <c r="B2" s="353" t="s">
        <v>562</v>
      </c>
      <c r="C2" s="353" t="s">
        <v>563</v>
      </c>
      <c r="D2" s="353" t="s">
        <v>564</v>
      </c>
      <c r="E2" s="353" t="s">
        <v>565</v>
      </c>
      <c r="F2" s="135"/>
      <c r="G2" s="135"/>
    </row>
    <row r="3" spans="1:7" ht="14.25" thickBot="1">
      <c r="A3" s="354"/>
      <c r="B3" s="354"/>
      <c r="C3" s="354"/>
      <c r="D3" s="354"/>
      <c r="E3" s="354"/>
      <c r="F3" s="136"/>
      <c r="G3" s="135"/>
    </row>
    <row r="4" spans="1:7" ht="14.25" thickTop="1">
      <c r="A4" s="355" t="s">
        <v>566</v>
      </c>
      <c r="B4" s="355"/>
      <c r="C4" s="355"/>
      <c r="D4" s="355"/>
      <c r="E4" s="355"/>
      <c r="F4" s="135"/>
      <c r="G4" s="135"/>
    </row>
    <row r="5" spans="1:7" ht="36" customHeight="1">
      <c r="A5" s="146" t="s">
        <v>567</v>
      </c>
      <c r="B5" s="147">
        <v>43833</v>
      </c>
      <c r="C5" s="148" t="s">
        <v>568</v>
      </c>
      <c r="D5" s="149">
        <v>1125600</v>
      </c>
      <c r="E5" s="140">
        <v>21</v>
      </c>
      <c r="F5" s="135"/>
      <c r="G5" s="135"/>
    </row>
    <row r="6" spans="1:7" ht="36" customHeight="1">
      <c r="A6" s="146" t="s">
        <v>569</v>
      </c>
      <c r="B6" s="147">
        <v>43865</v>
      </c>
      <c r="C6" s="148" t="s">
        <v>570</v>
      </c>
      <c r="D6" s="149">
        <v>152280</v>
      </c>
      <c r="E6" s="140">
        <v>22</v>
      </c>
      <c r="F6" s="135"/>
      <c r="G6" s="135"/>
    </row>
    <row r="7" spans="1:7" ht="36" customHeight="1">
      <c r="A7" s="146" t="s">
        <v>571</v>
      </c>
      <c r="B7" s="147">
        <v>43999</v>
      </c>
      <c r="C7" s="148" t="s">
        <v>572</v>
      </c>
      <c r="D7" s="150">
        <v>204048</v>
      </c>
      <c r="E7" s="140">
        <v>21</v>
      </c>
      <c r="F7" s="135"/>
      <c r="G7" s="135"/>
    </row>
    <row r="8" spans="1:7" ht="36" customHeight="1">
      <c r="A8" s="146" t="s">
        <v>573</v>
      </c>
      <c r="B8" s="147">
        <v>44006</v>
      </c>
      <c r="C8" s="148" t="s">
        <v>574</v>
      </c>
      <c r="D8" s="149">
        <v>59845</v>
      </c>
      <c r="E8" s="140">
        <v>23</v>
      </c>
      <c r="F8" s="135"/>
      <c r="G8" s="135"/>
    </row>
    <row r="9" spans="1:7" ht="36" customHeight="1">
      <c r="A9" s="146" t="s">
        <v>575</v>
      </c>
      <c r="B9" s="147">
        <v>44103</v>
      </c>
      <c r="C9" s="148" t="s">
        <v>576</v>
      </c>
      <c r="D9" s="149">
        <v>1413337</v>
      </c>
      <c r="E9" s="140">
        <v>26</v>
      </c>
      <c r="F9" s="135"/>
      <c r="G9" s="135"/>
    </row>
    <row r="10" spans="1:7" ht="13.5">
      <c r="A10" s="151"/>
      <c r="B10" s="151"/>
      <c r="C10" s="152"/>
      <c r="D10" s="153">
        <v>2955110</v>
      </c>
      <c r="E10" s="141"/>
      <c r="F10" s="135"/>
      <c r="G10" s="135"/>
    </row>
    <row r="11" spans="1:7" ht="13.5">
      <c r="A11" s="356" t="s">
        <v>577</v>
      </c>
      <c r="B11" s="356"/>
      <c r="C11" s="356"/>
      <c r="D11" s="356"/>
      <c r="E11" s="356"/>
      <c r="F11" s="135"/>
      <c r="G11" s="135"/>
    </row>
    <row r="12" spans="1:7" ht="25.5" customHeight="1">
      <c r="A12" s="146" t="s">
        <v>578</v>
      </c>
      <c r="B12" s="147">
        <v>43878</v>
      </c>
      <c r="C12" s="148" t="s">
        <v>579</v>
      </c>
      <c r="D12" s="150">
        <v>437843</v>
      </c>
      <c r="E12" s="140">
        <v>23</v>
      </c>
      <c r="F12" s="135"/>
      <c r="G12" s="135"/>
    </row>
    <row r="13" spans="1:7" ht="25.5" customHeight="1">
      <c r="A13" s="146" t="s">
        <v>578</v>
      </c>
      <c r="B13" s="147">
        <v>43878</v>
      </c>
      <c r="C13" s="148" t="s">
        <v>579</v>
      </c>
      <c r="D13" s="150">
        <v>1586783</v>
      </c>
      <c r="E13" s="140">
        <v>26</v>
      </c>
      <c r="F13" s="135"/>
      <c r="G13" s="135"/>
    </row>
    <row r="14" spans="1:7" ht="13.5">
      <c r="A14" s="146"/>
      <c r="B14" s="146"/>
      <c r="C14" s="146"/>
      <c r="D14" s="154">
        <v>2024626</v>
      </c>
      <c r="E14" s="140"/>
      <c r="F14" s="135"/>
      <c r="G14" s="135"/>
    </row>
    <row r="15" spans="1:7" ht="21" customHeight="1">
      <c r="A15" s="142" t="s">
        <v>580</v>
      </c>
      <c r="B15" s="155">
        <v>43860</v>
      </c>
      <c r="C15" s="148" t="s">
        <v>581</v>
      </c>
      <c r="D15" s="150">
        <v>-3933740</v>
      </c>
      <c r="E15" s="142">
        <v>21</v>
      </c>
      <c r="F15" s="135"/>
      <c r="G15" s="135"/>
    </row>
    <row r="16" spans="1:7" ht="21" customHeight="1">
      <c r="A16" s="142" t="s">
        <v>580</v>
      </c>
      <c r="B16" s="155">
        <v>43860</v>
      </c>
      <c r="C16" s="148" t="s">
        <v>581</v>
      </c>
      <c r="D16" s="150">
        <v>-2731658</v>
      </c>
      <c r="E16" s="142">
        <v>23</v>
      </c>
      <c r="F16" s="135"/>
      <c r="G16" s="135"/>
    </row>
    <row r="17" spans="1:7" ht="21" customHeight="1">
      <c r="A17" s="142" t="s">
        <v>580</v>
      </c>
      <c r="B17" s="155">
        <v>43860</v>
      </c>
      <c r="C17" s="148" t="s">
        <v>581</v>
      </c>
      <c r="D17" s="150">
        <v>-84204</v>
      </c>
      <c r="E17" s="142">
        <v>25</v>
      </c>
      <c r="F17" s="135"/>
      <c r="G17" s="135"/>
    </row>
    <row r="18" spans="1:7" ht="21" customHeight="1">
      <c r="A18" s="142" t="s">
        <v>580</v>
      </c>
      <c r="B18" s="155">
        <v>43860</v>
      </c>
      <c r="C18" s="148" t="s">
        <v>581</v>
      </c>
      <c r="D18" s="150">
        <v>-1250398</v>
      </c>
      <c r="E18" s="142">
        <v>26</v>
      </c>
      <c r="F18" s="135"/>
      <c r="G18" s="135"/>
    </row>
    <row r="19" spans="1:7" ht="13.5">
      <c r="A19" s="146"/>
      <c r="B19" s="146"/>
      <c r="C19" s="146"/>
      <c r="D19" s="154">
        <v>-8000000</v>
      </c>
      <c r="E19" s="140"/>
      <c r="F19" s="135"/>
      <c r="G19" s="135"/>
    </row>
    <row r="20" spans="1:7" ht="13.5">
      <c r="A20" s="357" t="s">
        <v>582</v>
      </c>
      <c r="B20" s="357"/>
      <c r="C20" s="357"/>
      <c r="D20" s="357"/>
      <c r="E20" s="357"/>
      <c r="F20" s="135"/>
      <c r="G20" s="135"/>
    </row>
    <row r="21" spans="1:7" s="139" customFormat="1" ht="18">
      <c r="A21" s="143" t="s">
        <v>583</v>
      </c>
      <c r="B21" s="156">
        <v>43878</v>
      </c>
      <c r="C21" s="157" t="s">
        <v>584</v>
      </c>
      <c r="D21" s="158">
        <v>1193</v>
      </c>
      <c r="E21" s="143">
        <v>23</v>
      </c>
      <c r="F21" s="138"/>
      <c r="G21" s="138"/>
    </row>
    <row r="22" spans="1:7" ht="18.75" customHeight="1">
      <c r="A22" s="357" t="s">
        <v>585</v>
      </c>
      <c r="B22" s="357"/>
      <c r="C22" s="357"/>
      <c r="D22" s="357"/>
      <c r="E22" s="357"/>
      <c r="F22" s="135"/>
      <c r="G22" s="135"/>
    </row>
    <row r="23" spans="1:7" ht="45.75" customHeight="1">
      <c r="A23" s="146" t="s">
        <v>586</v>
      </c>
      <c r="B23" s="147">
        <v>44029</v>
      </c>
      <c r="C23" s="148" t="s">
        <v>587</v>
      </c>
      <c r="D23" s="149">
        <v>549175</v>
      </c>
      <c r="E23" s="142">
        <v>26</v>
      </c>
      <c r="F23" s="135"/>
      <c r="G23" s="135"/>
    </row>
    <row r="24" spans="1:7" ht="45.75" customHeight="1">
      <c r="A24" s="146" t="s">
        <v>588</v>
      </c>
      <c r="B24" s="147">
        <v>44070</v>
      </c>
      <c r="C24" s="148" t="s">
        <v>589</v>
      </c>
      <c r="D24" s="149">
        <v>843373</v>
      </c>
      <c r="E24" s="142">
        <v>26</v>
      </c>
      <c r="F24" s="135"/>
      <c r="G24" s="135"/>
    </row>
    <row r="25" spans="1:7" ht="45.75" customHeight="1">
      <c r="A25" s="146" t="s">
        <v>590</v>
      </c>
      <c r="B25" s="147">
        <v>44091</v>
      </c>
      <c r="C25" s="148" t="s">
        <v>591</v>
      </c>
      <c r="D25" s="149">
        <v>1010863</v>
      </c>
      <c r="E25" s="142">
        <v>26</v>
      </c>
      <c r="F25" s="135"/>
      <c r="G25" s="135"/>
    </row>
    <row r="26" spans="1:7" ht="26.25" customHeight="1">
      <c r="A26" s="146" t="s">
        <v>592</v>
      </c>
      <c r="B26" s="147">
        <v>44120</v>
      </c>
      <c r="C26" s="148" t="s">
        <v>593</v>
      </c>
      <c r="D26" s="149">
        <v>2466967</v>
      </c>
      <c r="E26" s="142">
        <v>26</v>
      </c>
      <c r="F26" s="135"/>
      <c r="G26" s="135"/>
    </row>
    <row r="27" spans="1:7" ht="29.25" customHeight="1">
      <c r="A27" s="146" t="s">
        <v>594</v>
      </c>
      <c r="B27" s="147">
        <v>44127</v>
      </c>
      <c r="C27" s="148" t="s">
        <v>595</v>
      </c>
      <c r="D27" s="149">
        <v>427510</v>
      </c>
      <c r="E27" s="142">
        <v>26</v>
      </c>
      <c r="F27" s="135"/>
      <c r="G27" s="135"/>
    </row>
    <row r="28" spans="1:7" ht="45.75" customHeight="1">
      <c r="A28" s="146" t="s">
        <v>596</v>
      </c>
      <c r="B28" s="147">
        <v>44130</v>
      </c>
      <c r="C28" s="148" t="s">
        <v>597</v>
      </c>
      <c r="D28" s="149">
        <v>26918</v>
      </c>
      <c r="E28" s="142">
        <v>26</v>
      </c>
      <c r="F28" s="135"/>
      <c r="G28" s="135"/>
    </row>
    <row r="29" spans="1:7" ht="45.75" customHeight="1">
      <c r="A29" s="146" t="s">
        <v>598</v>
      </c>
      <c r="B29" s="147">
        <v>44146</v>
      </c>
      <c r="C29" s="148" t="s">
        <v>599</v>
      </c>
      <c r="D29" s="149">
        <v>2100430</v>
      </c>
      <c r="E29" s="142">
        <v>23</v>
      </c>
      <c r="F29" s="135"/>
      <c r="G29" s="135"/>
    </row>
    <row r="30" spans="1:7" ht="45.75" customHeight="1">
      <c r="A30" s="146" t="s">
        <v>600</v>
      </c>
      <c r="B30" s="147">
        <v>44188</v>
      </c>
      <c r="C30" s="148" t="s">
        <v>601</v>
      </c>
      <c r="D30" s="149">
        <v>455075</v>
      </c>
      <c r="E30" s="142">
        <v>26</v>
      </c>
      <c r="F30" s="135"/>
      <c r="G30" s="135"/>
    </row>
    <row r="31" spans="1:7" ht="13.5">
      <c r="A31" s="146"/>
      <c r="B31" s="146"/>
      <c r="C31" s="146"/>
      <c r="D31" s="154">
        <v>7880311</v>
      </c>
      <c r="E31" s="140"/>
      <c r="F31" s="135"/>
      <c r="G31" s="135"/>
    </row>
    <row r="32" spans="1:7" ht="13.5">
      <c r="A32" s="357" t="s">
        <v>602</v>
      </c>
      <c r="B32" s="357"/>
      <c r="C32" s="357"/>
      <c r="D32" s="357"/>
      <c r="E32" s="357"/>
      <c r="F32" s="135"/>
      <c r="G32" s="135"/>
    </row>
    <row r="33" spans="1:7" ht="37.5" customHeight="1">
      <c r="A33" s="146"/>
      <c r="B33" s="147">
        <v>44194</v>
      </c>
      <c r="C33" s="148" t="s">
        <v>603</v>
      </c>
      <c r="D33" s="149">
        <v>346700</v>
      </c>
      <c r="E33" s="140">
        <v>21</v>
      </c>
      <c r="F33" s="135"/>
      <c r="G33" s="135"/>
    </row>
    <row r="34" spans="1:7" ht="37.5" customHeight="1">
      <c r="A34" s="146" t="s">
        <v>604</v>
      </c>
      <c r="B34" s="147">
        <v>44194</v>
      </c>
      <c r="C34" s="148" t="s">
        <v>603</v>
      </c>
      <c r="D34" s="149">
        <v>208500</v>
      </c>
      <c r="E34" s="140">
        <v>23</v>
      </c>
      <c r="F34" s="135"/>
      <c r="G34" s="135"/>
    </row>
    <row r="35" spans="1:7" ht="37.5" customHeight="1">
      <c r="A35" s="146" t="s">
        <v>605</v>
      </c>
      <c r="B35" s="147">
        <v>43853</v>
      </c>
      <c r="C35" s="148" t="s">
        <v>606</v>
      </c>
      <c r="D35" s="149">
        <v>12794076</v>
      </c>
      <c r="E35" s="142">
        <v>26</v>
      </c>
      <c r="F35" s="135"/>
      <c r="G35" s="135"/>
    </row>
    <row r="36" spans="1:7" ht="37.5" customHeight="1">
      <c r="A36" s="146" t="s">
        <v>607</v>
      </c>
      <c r="B36" s="147">
        <v>43881</v>
      </c>
      <c r="C36" s="148" t="s">
        <v>608</v>
      </c>
      <c r="D36" s="149">
        <v>638932</v>
      </c>
      <c r="E36" s="142">
        <v>26</v>
      </c>
      <c r="F36" s="135"/>
      <c r="G36" s="135"/>
    </row>
    <row r="37" spans="1:7" ht="46.5" customHeight="1">
      <c r="A37" s="146" t="s">
        <v>609</v>
      </c>
      <c r="B37" s="147">
        <v>44168</v>
      </c>
      <c r="C37" s="148" t="s">
        <v>610</v>
      </c>
      <c r="D37" s="149">
        <v>124655</v>
      </c>
      <c r="E37" s="142">
        <v>26</v>
      </c>
      <c r="F37" s="135"/>
      <c r="G37" s="135"/>
    </row>
    <row r="38" spans="1:7" ht="13.5">
      <c r="A38" s="159"/>
      <c r="B38" s="159"/>
      <c r="C38" s="152"/>
      <c r="D38" s="153">
        <v>14112863</v>
      </c>
      <c r="E38" s="144"/>
      <c r="F38" s="135"/>
      <c r="G38" s="135"/>
    </row>
    <row r="39" spans="1:7" ht="13.5">
      <c r="A39" s="159"/>
      <c r="B39" s="159"/>
      <c r="C39" s="159"/>
      <c r="D39" s="160">
        <v>18962103</v>
      </c>
      <c r="E39" s="145"/>
      <c r="F39" s="135"/>
      <c r="G39" s="135"/>
    </row>
    <row r="40" ht="12">
      <c r="A40" s="137"/>
    </row>
  </sheetData>
  <sheetProtection/>
  <mergeCells count="11">
    <mergeCell ref="A1:E1"/>
    <mergeCell ref="A2:A3"/>
    <mergeCell ref="B2:B3"/>
    <mergeCell ref="C2:C3"/>
    <mergeCell ref="D2:D3"/>
    <mergeCell ref="E2:E3"/>
    <mergeCell ref="A4:E4"/>
    <mergeCell ref="A11:E11"/>
    <mergeCell ref="A20:E20"/>
    <mergeCell ref="A22:E22"/>
    <mergeCell ref="A32:E32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U44"/>
  <sheetViews>
    <sheetView showGridLines="0" zoomScalePageLayoutView="0" workbookViewId="0" topLeftCell="B10">
      <selection activeCell="W30" sqref="W30"/>
    </sheetView>
  </sheetViews>
  <sheetFormatPr defaultColWidth="8.7109375" defaultRowHeight="12.75"/>
  <cols>
    <col min="1" max="1" width="13.140625" style="0" customWidth="1"/>
    <col min="2" max="2" width="33.8515625" style="0" customWidth="1"/>
    <col min="3" max="5" width="0.13671875" style="0" customWidth="1"/>
    <col min="6" max="6" width="8.8515625" style="0" customWidth="1"/>
    <col min="7" max="7" width="0.13671875" style="0" customWidth="1"/>
    <col min="8" max="8" width="8.8515625" style="0" customWidth="1"/>
    <col min="9" max="9" width="0.42578125" style="0" customWidth="1"/>
    <col min="10" max="12" width="0.13671875" style="0" hidden="1" customWidth="1"/>
    <col min="13" max="13" width="9.28125" style="0" customWidth="1"/>
    <col min="14" max="15" width="0.13671875" style="0" customWidth="1"/>
    <col min="16" max="17" width="0.13671875" style="0" hidden="1" customWidth="1"/>
    <col min="18" max="18" width="8.8515625" style="0" customWidth="1"/>
    <col min="19" max="20" width="0.13671875" style="0" customWidth="1"/>
    <col min="21" max="21" width="4.140625" style="0" customWidth="1"/>
  </cols>
  <sheetData>
    <row r="1" spans="1:18" ht="21" customHeight="1">
      <c r="A1" s="276" t="s">
        <v>612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</row>
    <row r="2" spans="1:18" ht="12.75">
      <c r="A2" s="350" t="s">
        <v>613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2.75" customHeight="1">
      <c r="A3" s="335" t="s">
        <v>674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</row>
    <row r="4" spans="1:13" ht="13.5" thickBot="1">
      <c r="A4" s="161"/>
      <c r="M4" s="162"/>
    </row>
    <row r="5" spans="1:21" ht="9" customHeight="1">
      <c r="A5" s="360" t="s">
        <v>649</v>
      </c>
      <c r="B5" s="361"/>
      <c r="C5" s="178"/>
      <c r="D5" s="361" t="s">
        <v>435</v>
      </c>
      <c r="E5" s="361"/>
      <c r="F5" s="361"/>
      <c r="G5" s="178"/>
      <c r="H5" s="361" t="s">
        <v>436</v>
      </c>
      <c r="I5" s="361"/>
      <c r="J5" s="178"/>
      <c r="K5" s="366"/>
      <c r="L5" s="178"/>
      <c r="M5" s="361" t="s">
        <v>650</v>
      </c>
      <c r="N5" s="178"/>
      <c r="O5" s="366"/>
      <c r="P5" s="366"/>
      <c r="Q5" s="178"/>
      <c r="R5" s="361" t="s">
        <v>7</v>
      </c>
      <c r="S5" s="369"/>
      <c r="T5" s="85"/>
      <c r="U5" s="85"/>
    </row>
    <row r="6" spans="1:21" ht="9.75" customHeight="1">
      <c r="A6" s="362"/>
      <c r="B6" s="363"/>
      <c r="C6" s="85"/>
      <c r="D6" s="363"/>
      <c r="E6" s="363"/>
      <c r="F6" s="363"/>
      <c r="G6" s="85"/>
      <c r="H6" s="363"/>
      <c r="I6" s="363"/>
      <c r="J6" s="85"/>
      <c r="K6" s="367"/>
      <c r="L6" s="85"/>
      <c r="M6" s="363"/>
      <c r="N6" s="85"/>
      <c r="O6" s="367"/>
      <c r="P6" s="367"/>
      <c r="Q6" s="85"/>
      <c r="R6" s="363"/>
      <c r="S6" s="370"/>
      <c r="T6" s="85"/>
      <c r="U6" s="85"/>
    </row>
    <row r="7" spans="1:21" ht="13.5" customHeight="1" thickBot="1">
      <c r="A7" s="364"/>
      <c r="B7" s="365"/>
      <c r="C7" s="179"/>
      <c r="D7" s="365"/>
      <c r="E7" s="365"/>
      <c r="F7" s="365"/>
      <c r="G7" s="179"/>
      <c r="H7" s="365"/>
      <c r="I7" s="365"/>
      <c r="J7" s="179"/>
      <c r="K7" s="368"/>
      <c r="L7" s="179"/>
      <c r="M7" s="365"/>
      <c r="N7" s="179"/>
      <c r="O7" s="368"/>
      <c r="P7" s="368"/>
      <c r="Q7" s="179"/>
      <c r="R7" s="365"/>
      <c r="S7" s="371"/>
      <c r="T7" s="85"/>
      <c r="U7" s="85"/>
    </row>
    <row r="8" spans="1:21" ht="0.75" customHeight="1">
      <c r="A8" s="363"/>
      <c r="B8" s="363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</row>
    <row r="9" spans="1:21" ht="9.75" customHeight="1">
      <c r="A9" s="372" t="s">
        <v>220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  <c r="S9" s="372"/>
      <c r="T9" s="372"/>
      <c r="U9" s="85"/>
    </row>
    <row r="10" spans="1:21" ht="24" customHeight="1">
      <c r="A10" s="373" t="s">
        <v>651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85"/>
    </row>
    <row r="11" spans="1:21" ht="9.75" customHeight="1">
      <c r="A11" s="359" t="s">
        <v>652</v>
      </c>
      <c r="B11" s="359"/>
      <c r="C11" s="359"/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85"/>
    </row>
    <row r="12" spans="1:21" ht="9.75" customHeight="1">
      <c r="A12" s="180">
        <v>2.6</v>
      </c>
      <c r="B12" s="180" t="s">
        <v>653</v>
      </c>
      <c r="C12" s="85"/>
      <c r="D12" s="85"/>
      <c r="E12" s="374">
        <v>2917363</v>
      </c>
      <c r="F12" s="374"/>
      <c r="G12" s="374">
        <v>4270474</v>
      </c>
      <c r="H12" s="374"/>
      <c r="I12" s="375">
        <v>3789463.53</v>
      </c>
      <c r="J12" s="375"/>
      <c r="K12" s="85"/>
      <c r="L12" s="85"/>
      <c r="M12" s="181">
        <v>3789463.53</v>
      </c>
      <c r="N12" s="181">
        <v>481010.47</v>
      </c>
      <c r="O12" s="85"/>
      <c r="P12" s="376">
        <v>0.887363681408668</v>
      </c>
      <c r="Q12" s="376"/>
      <c r="R12" s="376"/>
      <c r="S12" s="85"/>
      <c r="T12" s="85"/>
      <c r="U12" s="85"/>
    </row>
    <row r="13" spans="1:21" ht="9.75" customHeight="1">
      <c r="A13" s="372" t="s">
        <v>654</v>
      </c>
      <c r="B13" s="372"/>
      <c r="C13" s="85"/>
      <c r="D13" s="85"/>
      <c r="E13" s="374">
        <v>2917363</v>
      </c>
      <c r="F13" s="374"/>
      <c r="G13" s="374">
        <v>4270474</v>
      </c>
      <c r="H13" s="374"/>
      <c r="I13" s="375">
        <v>3789463.53</v>
      </c>
      <c r="J13" s="375"/>
      <c r="K13" s="85"/>
      <c r="L13" s="85"/>
      <c r="M13" s="181">
        <v>3789463.53</v>
      </c>
      <c r="N13" s="181">
        <v>481010.47</v>
      </c>
      <c r="O13" s="85"/>
      <c r="P13" s="376">
        <v>0.887363681408668</v>
      </c>
      <c r="Q13" s="376"/>
      <c r="R13" s="376"/>
      <c r="S13" s="85"/>
      <c r="T13" s="85"/>
      <c r="U13" s="85"/>
    </row>
    <row r="14" spans="1:21" ht="18.75" customHeight="1">
      <c r="A14" s="373" t="s">
        <v>655</v>
      </c>
      <c r="B14" s="373"/>
      <c r="C14" s="373"/>
      <c r="D14" s="373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85"/>
    </row>
    <row r="15" spans="1:21" ht="9.75" customHeight="1">
      <c r="A15" s="359" t="s">
        <v>656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85"/>
    </row>
    <row r="16" spans="1:21" ht="9.75" customHeight="1">
      <c r="A16" s="180">
        <v>2.6</v>
      </c>
      <c r="B16" s="180" t="s">
        <v>653</v>
      </c>
      <c r="C16" s="85"/>
      <c r="D16" s="85"/>
      <c r="E16" s="377" t="s">
        <v>8</v>
      </c>
      <c r="F16" s="377"/>
      <c r="G16" s="374">
        <v>4244338</v>
      </c>
      <c r="H16" s="374"/>
      <c r="I16" s="375">
        <v>3254299.48</v>
      </c>
      <c r="J16" s="375"/>
      <c r="K16" s="85"/>
      <c r="L16" s="85"/>
      <c r="M16" s="181">
        <v>3003252.81</v>
      </c>
      <c r="N16" s="181">
        <v>990038.52</v>
      </c>
      <c r="O16" s="85"/>
      <c r="P16" s="376">
        <v>0.7075903969005296</v>
      </c>
      <c r="Q16" s="376"/>
      <c r="R16" s="376"/>
      <c r="S16" s="85"/>
      <c r="T16" s="85"/>
      <c r="U16" s="85"/>
    </row>
    <row r="17" spans="1:21" ht="9.75" customHeight="1">
      <c r="A17" s="372" t="s">
        <v>657</v>
      </c>
      <c r="B17" s="372"/>
      <c r="C17" s="85"/>
      <c r="D17" s="85"/>
      <c r="E17" s="377" t="s">
        <v>8</v>
      </c>
      <c r="F17" s="377"/>
      <c r="G17" s="374">
        <v>4244338</v>
      </c>
      <c r="H17" s="374"/>
      <c r="I17" s="375">
        <v>3254299.48</v>
      </c>
      <c r="J17" s="375"/>
      <c r="K17" s="85"/>
      <c r="L17" s="85"/>
      <c r="M17" s="181">
        <v>3003252.81</v>
      </c>
      <c r="N17" s="181">
        <v>990038.52</v>
      </c>
      <c r="O17" s="85"/>
      <c r="P17" s="376">
        <v>0.7075903969005296</v>
      </c>
      <c r="Q17" s="376"/>
      <c r="R17" s="376"/>
      <c r="S17" s="85"/>
      <c r="T17" s="85"/>
      <c r="U17" s="85"/>
    </row>
    <row r="18" spans="1:21" ht="28.5" customHeight="1">
      <c r="A18" s="373" t="s">
        <v>658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373"/>
      <c r="P18" s="373"/>
      <c r="Q18" s="373"/>
      <c r="R18" s="373"/>
      <c r="S18" s="373"/>
      <c r="T18" s="373"/>
      <c r="U18" s="85"/>
    </row>
    <row r="19" spans="1:21" ht="9.75" customHeight="1">
      <c r="A19" s="359" t="s">
        <v>659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85"/>
    </row>
    <row r="20" spans="1:21" ht="9.75" customHeight="1">
      <c r="A20" s="180">
        <v>2.6</v>
      </c>
      <c r="B20" s="180" t="s">
        <v>653</v>
      </c>
      <c r="C20" s="85"/>
      <c r="D20" s="85"/>
      <c r="E20" s="377" t="s">
        <v>8</v>
      </c>
      <c r="F20" s="377"/>
      <c r="G20" s="374">
        <v>1301476</v>
      </c>
      <c r="H20" s="374"/>
      <c r="I20" s="375">
        <v>1301475.11</v>
      </c>
      <c r="J20" s="375"/>
      <c r="K20" s="85"/>
      <c r="L20" s="85"/>
      <c r="M20" s="181">
        <v>1287687.49</v>
      </c>
      <c r="N20" s="181">
        <v>0.89</v>
      </c>
      <c r="O20" s="85"/>
      <c r="P20" s="376">
        <v>0.9894054826981058</v>
      </c>
      <c r="Q20" s="376"/>
      <c r="R20" s="376"/>
      <c r="S20" s="85"/>
      <c r="T20" s="85"/>
      <c r="U20" s="85"/>
    </row>
    <row r="21" spans="1:21" ht="9.75" customHeight="1">
      <c r="A21" s="372" t="s">
        <v>660</v>
      </c>
      <c r="B21" s="372"/>
      <c r="C21" s="85"/>
      <c r="D21" s="85"/>
      <c r="E21" s="377" t="s">
        <v>8</v>
      </c>
      <c r="F21" s="377"/>
      <c r="G21" s="374">
        <v>1301476</v>
      </c>
      <c r="H21" s="374"/>
      <c r="I21" s="375">
        <v>1301475.11</v>
      </c>
      <c r="J21" s="375"/>
      <c r="K21" s="85"/>
      <c r="L21" s="85"/>
      <c r="M21" s="181">
        <v>1287687.49</v>
      </c>
      <c r="N21" s="181">
        <v>0.89</v>
      </c>
      <c r="O21" s="85"/>
      <c r="P21" s="376">
        <v>0.9894054826981058</v>
      </c>
      <c r="Q21" s="376"/>
      <c r="R21" s="376"/>
      <c r="S21" s="85"/>
      <c r="T21" s="85"/>
      <c r="U21" s="85"/>
    </row>
    <row r="22" spans="1:21" ht="22.5" customHeight="1">
      <c r="A22" s="373" t="s">
        <v>661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85"/>
    </row>
    <row r="23" spans="1:21" ht="15" customHeight="1">
      <c r="A23" s="359" t="s">
        <v>662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85"/>
    </row>
    <row r="24" spans="1:21" ht="9.75" customHeight="1">
      <c r="A24" s="180">
        <v>2.6</v>
      </c>
      <c r="B24" s="180" t="s">
        <v>653</v>
      </c>
      <c r="C24" s="85"/>
      <c r="D24" s="85"/>
      <c r="E24" s="377" t="s">
        <v>8</v>
      </c>
      <c r="F24" s="377"/>
      <c r="G24" s="374">
        <v>220383</v>
      </c>
      <c r="H24" s="374"/>
      <c r="I24" s="375">
        <v>94449.15</v>
      </c>
      <c r="J24" s="375"/>
      <c r="K24" s="85"/>
      <c r="L24" s="85"/>
      <c r="M24" s="181">
        <v>94449.15</v>
      </c>
      <c r="N24" s="181">
        <v>125933.85</v>
      </c>
      <c r="O24" s="85"/>
      <c r="P24" s="376">
        <v>0.4285682198717687</v>
      </c>
      <c r="Q24" s="376"/>
      <c r="R24" s="376"/>
      <c r="S24" s="85"/>
      <c r="T24" s="85"/>
      <c r="U24" s="85"/>
    </row>
    <row r="25" spans="1:21" ht="9.75" customHeight="1">
      <c r="A25" s="372" t="s">
        <v>663</v>
      </c>
      <c r="B25" s="372"/>
      <c r="C25" s="85"/>
      <c r="D25" s="85"/>
      <c r="E25" s="377" t="s">
        <v>8</v>
      </c>
      <c r="F25" s="377"/>
      <c r="G25" s="374">
        <v>220383</v>
      </c>
      <c r="H25" s="374"/>
      <c r="I25" s="375">
        <v>94449.15</v>
      </c>
      <c r="J25" s="375"/>
      <c r="K25" s="85"/>
      <c r="L25" s="85"/>
      <c r="M25" s="181">
        <v>94449.15</v>
      </c>
      <c r="N25" s="181">
        <v>125933.85</v>
      </c>
      <c r="O25" s="85"/>
      <c r="P25" s="376">
        <v>0.4285682198717687</v>
      </c>
      <c r="Q25" s="376"/>
      <c r="R25" s="376"/>
      <c r="S25" s="85"/>
      <c r="T25" s="85"/>
      <c r="U25" s="85"/>
    </row>
    <row r="26" spans="1:21" ht="24.75" customHeight="1">
      <c r="A26" s="373" t="s">
        <v>664</v>
      </c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85"/>
    </row>
    <row r="27" spans="1:21" ht="19.5" customHeight="1">
      <c r="A27" s="359" t="s">
        <v>662</v>
      </c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85"/>
    </row>
    <row r="28" spans="1:21" ht="9.75" customHeight="1">
      <c r="A28" s="180">
        <v>2.6</v>
      </c>
      <c r="B28" s="180" t="s">
        <v>653</v>
      </c>
      <c r="C28" s="85"/>
      <c r="D28" s="85"/>
      <c r="E28" s="377" t="s">
        <v>8</v>
      </c>
      <c r="F28" s="377"/>
      <c r="G28" s="374">
        <v>310943</v>
      </c>
      <c r="H28" s="374"/>
      <c r="I28" s="377" t="s">
        <v>8</v>
      </c>
      <c r="J28" s="377"/>
      <c r="K28" s="85"/>
      <c r="L28" s="85"/>
      <c r="M28" s="182" t="s">
        <v>8</v>
      </c>
      <c r="N28" s="181">
        <v>310943</v>
      </c>
      <c r="O28" s="85"/>
      <c r="P28" s="376">
        <v>0</v>
      </c>
      <c r="Q28" s="376"/>
      <c r="R28" s="376"/>
      <c r="S28" s="85"/>
      <c r="T28" s="85"/>
      <c r="U28" s="85"/>
    </row>
    <row r="29" spans="1:21" ht="9.75" customHeight="1">
      <c r="A29" s="372" t="s">
        <v>665</v>
      </c>
      <c r="B29" s="372"/>
      <c r="C29" s="85"/>
      <c r="D29" s="85"/>
      <c r="E29" s="377" t="s">
        <v>8</v>
      </c>
      <c r="F29" s="377"/>
      <c r="G29" s="374">
        <v>310943</v>
      </c>
      <c r="H29" s="374"/>
      <c r="I29" s="377" t="s">
        <v>8</v>
      </c>
      <c r="J29" s="377"/>
      <c r="K29" s="85"/>
      <c r="L29" s="85"/>
      <c r="M29" s="182" t="s">
        <v>8</v>
      </c>
      <c r="N29" s="181">
        <v>310943</v>
      </c>
      <c r="O29" s="85"/>
      <c r="P29" s="376">
        <v>0</v>
      </c>
      <c r="Q29" s="376"/>
      <c r="R29" s="376"/>
      <c r="S29" s="85"/>
      <c r="T29" s="85"/>
      <c r="U29" s="85"/>
    </row>
    <row r="30" spans="1:21" ht="24" customHeight="1">
      <c r="A30" s="373" t="s">
        <v>666</v>
      </c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85"/>
    </row>
    <row r="31" spans="1:21" ht="9.75" customHeight="1">
      <c r="A31" s="359" t="s">
        <v>667</v>
      </c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85"/>
    </row>
    <row r="32" spans="1:21" ht="9.75" customHeight="1">
      <c r="A32" s="180">
        <v>2.6</v>
      </c>
      <c r="B32" s="180" t="s">
        <v>653</v>
      </c>
      <c r="C32" s="85"/>
      <c r="D32" s="85"/>
      <c r="E32" s="377" t="s">
        <v>8</v>
      </c>
      <c r="F32" s="377"/>
      <c r="G32" s="374">
        <v>371199</v>
      </c>
      <c r="H32" s="374"/>
      <c r="I32" s="375">
        <v>333398.99</v>
      </c>
      <c r="J32" s="375"/>
      <c r="K32" s="85"/>
      <c r="L32" s="85"/>
      <c r="M32" s="181">
        <v>330059.1</v>
      </c>
      <c r="N32" s="181">
        <v>37800.01</v>
      </c>
      <c r="O32" s="85"/>
      <c r="P32" s="376">
        <v>0.8891702294456613</v>
      </c>
      <c r="Q32" s="376"/>
      <c r="R32" s="376"/>
      <c r="S32" s="85"/>
      <c r="T32" s="85"/>
      <c r="U32" s="85"/>
    </row>
    <row r="33" spans="1:21" ht="9.75" customHeight="1">
      <c r="A33" s="372" t="s">
        <v>668</v>
      </c>
      <c r="B33" s="372"/>
      <c r="C33" s="85"/>
      <c r="D33" s="85"/>
      <c r="E33" s="377" t="s">
        <v>8</v>
      </c>
      <c r="F33" s="377"/>
      <c r="G33" s="374">
        <v>371199</v>
      </c>
      <c r="H33" s="374"/>
      <c r="I33" s="375">
        <v>333398.99</v>
      </c>
      <c r="J33" s="375"/>
      <c r="K33" s="85"/>
      <c r="L33" s="85"/>
      <c r="M33" s="181">
        <v>330059.1</v>
      </c>
      <c r="N33" s="181">
        <v>37800.01</v>
      </c>
      <c r="O33" s="85"/>
      <c r="P33" s="376">
        <v>0.8891702294456613</v>
      </c>
      <c r="Q33" s="376"/>
      <c r="R33" s="376"/>
      <c r="S33" s="85"/>
      <c r="T33" s="85"/>
      <c r="U33" s="85"/>
    </row>
    <row r="34" spans="1:21" ht="18" customHeight="1">
      <c r="A34" s="373" t="s">
        <v>669</v>
      </c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  <c r="U34" s="85"/>
    </row>
    <row r="35" spans="1:21" ht="9.75" customHeight="1">
      <c r="A35" s="359" t="s">
        <v>670</v>
      </c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85"/>
    </row>
    <row r="36" spans="1:21" ht="9.75" customHeight="1">
      <c r="A36" s="180">
        <v>2.6</v>
      </c>
      <c r="B36" s="180" t="s">
        <v>653</v>
      </c>
      <c r="C36" s="85"/>
      <c r="D36" s="85"/>
      <c r="E36" s="377" t="s">
        <v>8</v>
      </c>
      <c r="F36" s="377"/>
      <c r="G36" s="374">
        <v>820324</v>
      </c>
      <c r="H36" s="374"/>
      <c r="I36" s="375">
        <v>805218.74</v>
      </c>
      <c r="J36" s="375"/>
      <c r="K36" s="85"/>
      <c r="L36" s="85"/>
      <c r="M36" s="182" t="s">
        <v>8</v>
      </c>
      <c r="N36" s="181">
        <v>15105.26</v>
      </c>
      <c r="O36" s="85"/>
      <c r="P36" s="376">
        <v>0</v>
      </c>
      <c r="Q36" s="376"/>
      <c r="R36" s="376"/>
      <c r="S36" s="85"/>
      <c r="T36" s="85"/>
      <c r="U36" s="85"/>
    </row>
    <row r="37" spans="1:21" ht="9.75" customHeight="1">
      <c r="A37" s="372" t="s">
        <v>671</v>
      </c>
      <c r="B37" s="372"/>
      <c r="C37" s="85"/>
      <c r="D37" s="85"/>
      <c r="E37" s="377" t="s">
        <v>8</v>
      </c>
      <c r="F37" s="377"/>
      <c r="G37" s="374">
        <v>820324</v>
      </c>
      <c r="H37" s="374"/>
      <c r="I37" s="375">
        <v>805218.74</v>
      </c>
      <c r="J37" s="375"/>
      <c r="K37" s="85"/>
      <c r="L37" s="85"/>
      <c r="M37" s="182" t="s">
        <v>8</v>
      </c>
      <c r="N37" s="181">
        <v>15105.26</v>
      </c>
      <c r="O37" s="85"/>
      <c r="P37" s="376">
        <v>0</v>
      </c>
      <c r="Q37" s="376"/>
      <c r="R37" s="376"/>
      <c r="S37" s="85"/>
      <c r="T37" s="85"/>
      <c r="U37" s="85"/>
    </row>
    <row r="38" spans="1:21" ht="28.5" customHeight="1">
      <c r="A38" s="373" t="s">
        <v>672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85"/>
    </row>
    <row r="39" spans="1:21" ht="16.5" customHeight="1">
      <c r="A39" s="359" t="s">
        <v>673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85"/>
    </row>
    <row r="40" spans="1:21" ht="9.75" customHeight="1">
      <c r="A40" s="180">
        <v>2.6</v>
      </c>
      <c r="B40" s="180" t="s">
        <v>516</v>
      </c>
      <c r="C40" s="85"/>
      <c r="D40" s="85"/>
      <c r="E40" s="377" t="s">
        <v>8</v>
      </c>
      <c r="F40" s="377"/>
      <c r="G40" s="374">
        <v>541035</v>
      </c>
      <c r="H40" s="374"/>
      <c r="I40" s="375">
        <v>448944.83</v>
      </c>
      <c r="J40" s="375"/>
      <c r="K40" s="85"/>
      <c r="L40" s="85"/>
      <c r="M40" s="181">
        <v>436718.88</v>
      </c>
      <c r="N40" s="181">
        <v>92090.17</v>
      </c>
      <c r="O40" s="85"/>
      <c r="P40" s="376">
        <v>0.8071915495300673</v>
      </c>
      <c r="Q40" s="376"/>
      <c r="R40" s="376"/>
      <c r="S40" s="85"/>
      <c r="T40" s="85"/>
      <c r="U40" s="85"/>
    </row>
    <row r="41" spans="1:21" ht="3" customHeight="1">
      <c r="A41" s="378" t="s">
        <v>224</v>
      </c>
      <c r="B41" s="378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85"/>
      <c r="T41" s="85"/>
      <c r="U41" s="85"/>
    </row>
    <row r="42" spans="1:21" ht="3" customHeight="1">
      <c r="A42" s="378"/>
      <c r="B42" s="378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85"/>
      <c r="T42" s="85"/>
      <c r="U42" s="85"/>
    </row>
    <row r="43" spans="1:21" ht="9.75" customHeight="1">
      <c r="A43" s="378"/>
      <c r="B43" s="378"/>
      <c r="C43" s="184"/>
      <c r="D43" s="184"/>
      <c r="E43" s="184"/>
      <c r="F43" s="185">
        <v>2917363</v>
      </c>
      <c r="G43" s="186"/>
      <c r="H43" s="185">
        <v>12080172</v>
      </c>
      <c r="I43" s="379">
        <v>10027249.83</v>
      </c>
      <c r="J43" s="379"/>
      <c r="K43" s="186"/>
      <c r="L43" s="186"/>
      <c r="M43" s="183">
        <v>8941630.96</v>
      </c>
      <c r="N43" s="186"/>
      <c r="O43" s="186"/>
      <c r="P43" s="380">
        <v>0.7401906992715004</v>
      </c>
      <c r="Q43" s="380"/>
      <c r="R43" s="380"/>
      <c r="S43" s="85"/>
      <c r="T43" s="85"/>
      <c r="U43" s="85"/>
    </row>
    <row r="44" spans="1:21" ht="1.5" customHeight="1">
      <c r="A44" s="378"/>
      <c r="B44" s="378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85"/>
      <c r="T44" s="85"/>
      <c r="U44" s="85"/>
    </row>
  </sheetData>
  <sheetProtection/>
  <mergeCells count="98">
    <mergeCell ref="A39:T39"/>
    <mergeCell ref="E40:F40"/>
    <mergeCell ref="G40:H40"/>
    <mergeCell ref="I40:J40"/>
    <mergeCell ref="P40:R40"/>
    <mergeCell ref="A41:B44"/>
    <mergeCell ref="I43:J43"/>
    <mergeCell ref="P43:R43"/>
    <mergeCell ref="A37:B37"/>
    <mergeCell ref="E37:F37"/>
    <mergeCell ref="G37:H37"/>
    <mergeCell ref="I37:J37"/>
    <mergeCell ref="P37:R37"/>
    <mergeCell ref="A38:T38"/>
    <mergeCell ref="A34:T34"/>
    <mergeCell ref="A35:T35"/>
    <mergeCell ref="E36:F36"/>
    <mergeCell ref="G36:H36"/>
    <mergeCell ref="I36:J36"/>
    <mergeCell ref="P36:R36"/>
    <mergeCell ref="A31:T31"/>
    <mergeCell ref="E32:F32"/>
    <mergeCell ref="G32:H32"/>
    <mergeCell ref="I32:J32"/>
    <mergeCell ref="P32:R32"/>
    <mergeCell ref="A33:B33"/>
    <mergeCell ref="E33:F33"/>
    <mergeCell ref="G33:H33"/>
    <mergeCell ref="I33:J33"/>
    <mergeCell ref="P33:R33"/>
    <mergeCell ref="A29:B29"/>
    <mergeCell ref="E29:F29"/>
    <mergeCell ref="G29:H29"/>
    <mergeCell ref="I29:J29"/>
    <mergeCell ref="P29:R29"/>
    <mergeCell ref="A30:T30"/>
    <mergeCell ref="A26:T26"/>
    <mergeCell ref="A27:T27"/>
    <mergeCell ref="E28:F28"/>
    <mergeCell ref="G28:H28"/>
    <mergeCell ref="I28:J28"/>
    <mergeCell ref="P28:R28"/>
    <mergeCell ref="A23:T23"/>
    <mergeCell ref="E24:F24"/>
    <mergeCell ref="G24:H24"/>
    <mergeCell ref="I24:J24"/>
    <mergeCell ref="P24:R24"/>
    <mergeCell ref="A25:B25"/>
    <mergeCell ref="E25:F25"/>
    <mergeCell ref="G25:H25"/>
    <mergeCell ref="I25:J25"/>
    <mergeCell ref="P25:R25"/>
    <mergeCell ref="A21:B21"/>
    <mergeCell ref="E21:F21"/>
    <mergeCell ref="G21:H21"/>
    <mergeCell ref="I21:J21"/>
    <mergeCell ref="P21:R21"/>
    <mergeCell ref="A22:T22"/>
    <mergeCell ref="A18:T18"/>
    <mergeCell ref="A19:T19"/>
    <mergeCell ref="E20:F20"/>
    <mergeCell ref="G20:H20"/>
    <mergeCell ref="I20:J20"/>
    <mergeCell ref="P20:R20"/>
    <mergeCell ref="E16:F16"/>
    <mergeCell ref="G16:H16"/>
    <mergeCell ref="I16:J16"/>
    <mergeCell ref="P16:R16"/>
    <mergeCell ref="A17:B17"/>
    <mergeCell ref="E17:F17"/>
    <mergeCell ref="G17:H17"/>
    <mergeCell ref="I17:J17"/>
    <mergeCell ref="P17:R17"/>
    <mergeCell ref="A13:B13"/>
    <mergeCell ref="E13:F13"/>
    <mergeCell ref="G13:H13"/>
    <mergeCell ref="I13:J13"/>
    <mergeCell ref="P13:R13"/>
    <mergeCell ref="A14:T14"/>
    <mergeCell ref="R5:S7"/>
    <mergeCell ref="A9:T9"/>
    <mergeCell ref="A10:T10"/>
    <mergeCell ref="A11:T11"/>
    <mergeCell ref="E12:F12"/>
    <mergeCell ref="G12:H12"/>
    <mergeCell ref="I12:J12"/>
    <mergeCell ref="P12:R12"/>
    <mergeCell ref="A8:B8"/>
    <mergeCell ref="A15:T15"/>
    <mergeCell ref="A1:R1"/>
    <mergeCell ref="A2:R2"/>
    <mergeCell ref="A3:R3"/>
    <mergeCell ref="A5:B7"/>
    <mergeCell ref="D5:F7"/>
    <mergeCell ref="H5:I7"/>
    <mergeCell ref="K5:K7"/>
    <mergeCell ref="M5:M7"/>
    <mergeCell ref="O5:P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Hilda</cp:lastModifiedBy>
  <cp:lastPrinted>2021-04-12T00:10:46Z</cp:lastPrinted>
  <dcterms:created xsi:type="dcterms:W3CDTF">2021-04-08T14:37:28Z</dcterms:created>
  <dcterms:modified xsi:type="dcterms:W3CDTF">2021-10-14T23:55:42Z</dcterms:modified>
  <cp:category/>
  <cp:version/>
  <cp:contentType/>
  <cp:contentStatus/>
</cp:coreProperties>
</file>